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omenka\Desktop\2023 FIN.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E291" i="9" s="1"/>
  <c r="B291" i="9" s="1"/>
  <c r="G291" i="9"/>
  <c r="F291" i="9"/>
  <c r="F290" i="9"/>
  <c r="F289" i="9"/>
  <c r="H288" i="9"/>
  <c r="G288" i="9"/>
  <c r="E288" i="9" s="1"/>
  <c r="B288" i="9" s="1"/>
  <c r="F288" i="9"/>
  <c r="H287" i="9"/>
  <c r="E287" i="9" s="1"/>
  <c r="B287" i="9" s="1"/>
  <c r="G287" i="9"/>
  <c r="F287" i="9"/>
  <c r="H286" i="9"/>
  <c r="G286" i="9"/>
  <c r="E286" i="9" s="1"/>
  <c r="B286" i="9" s="1"/>
  <c r="F286" i="9"/>
  <c r="H285" i="9"/>
  <c r="G285" i="9"/>
  <c r="E285" i="9" s="1"/>
  <c r="B285" i="9" s="1"/>
  <c r="F285" i="9"/>
  <c r="F284" i="9"/>
  <c r="H283" i="9"/>
  <c r="G283" i="9"/>
  <c r="E283" i="9" s="1"/>
  <c r="B283" i="9" s="1"/>
  <c r="F283" i="9"/>
  <c r="H282" i="9"/>
  <c r="E282" i="9" s="1"/>
  <c r="B282" i="9" s="1"/>
  <c r="G282" i="9"/>
  <c r="F282" i="9"/>
  <c r="H281" i="9"/>
  <c r="G281" i="9"/>
  <c r="F281" i="9"/>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M264" i="9"/>
  <c r="L264" i="9"/>
  <c r="F264" i="9"/>
  <c r="B264" i="9" s="1"/>
  <c r="E264" i="9"/>
  <c r="M263" i="9"/>
  <c r="L263" i="9"/>
  <c r="F263" i="9" s="1"/>
  <c r="E263" i="9"/>
  <c r="B263" i="9" s="1"/>
  <c r="M262" i="9"/>
  <c r="L262" i="9"/>
  <c r="F262" i="9" s="1"/>
  <c r="B262" i="9" s="1"/>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E240" i="9"/>
  <c r="B240" i="9"/>
  <c r="M239" i="9"/>
  <c r="L239" i="9"/>
  <c r="F239" i="9" s="1"/>
  <c r="E239" i="9"/>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F223" i="9" s="1"/>
  <c r="E223" i="9"/>
  <c r="M222" i="9"/>
  <c r="L222" i="9"/>
  <c r="F222" i="9"/>
  <c r="B222" i="9" s="1"/>
  <c r="E222" i="9"/>
  <c r="M221" i="9"/>
  <c r="L221" i="9"/>
  <c r="F221" i="9" s="1"/>
  <c r="E221" i="9"/>
  <c r="B221" i="9" s="1"/>
  <c r="M220" i="9"/>
  <c r="L220" i="9"/>
  <c r="E220" i="9"/>
  <c r="M219" i="9"/>
  <c r="L219" i="9"/>
  <c r="F219" i="9" s="1"/>
  <c r="E219" i="9"/>
  <c r="B219" i="9" s="1"/>
  <c r="M218" i="9"/>
  <c r="L218" i="9"/>
  <c r="F218" i="9"/>
  <c r="B218" i="9" s="1"/>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G50" i="9"/>
  <c r="F50" i="9"/>
  <c r="E50" i="9"/>
  <c r="B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F31" i="9"/>
  <c r="E31" i="9"/>
  <c r="B31" i="9" s="1"/>
  <c r="H30" i="9"/>
  <c r="G30" i="9"/>
  <c r="E30" i="9" s="1"/>
  <c r="B30" i="9" s="1"/>
  <c r="F30" i="9"/>
  <c r="H29" i="9"/>
  <c r="G29" i="9"/>
  <c r="F29" i="9"/>
  <c r="E29" i="9"/>
  <c r="B29" i="9" s="1"/>
  <c r="H28" i="9"/>
  <c r="E28" i="9" s="1"/>
  <c r="B28" i="9" s="1"/>
  <c r="G28" i="9"/>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c r="C1499" i="1" s="1"/>
  <c r="H1499" i="1" s="1"/>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D82" i="6"/>
  <c r="C1376" i="1"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E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E643" i="4" s="1"/>
  <c r="D637" i="1" s="1"/>
  <c r="D416" i="4"/>
  <c r="F416" i="4" s="1"/>
  <c r="F411" i="4"/>
  <c r="F410" i="4"/>
  <c r="F409" i="4"/>
  <c r="F406" i="4"/>
  <c r="F405" i="4"/>
  <c r="F404" i="4"/>
  <c r="F403" i="4"/>
  <c r="E402" i="4"/>
  <c r="F402" i="4"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E215" i="4" s="1"/>
  <c r="D219" i="4"/>
  <c r="F218" i="4"/>
  <c r="F217" i="4"/>
  <c r="F216" i="4"/>
  <c r="E216" i="4"/>
  <c r="D216" i="4"/>
  <c r="D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E163" i="4" s="1"/>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E139" i="4"/>
  <c r="F138" i="4"/>
  <c r="F137" i="4"/>
  <c r="F136" i="4"/>
  <c r="F135" i="4"/>
  <c r="F134" i="4"/>
  <c r="E134" i="4"/>
  <c r="D134" i="4"/>
  <c r="D133" i="4" s="1"/>
  <c r="F133" i="4" s="1"/>
  <c r="E133" i="4"/>
  <c r="D129" i="1"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I30" i="3"/>
  <c r="H30" i="3"/>
  <c r="G30" i="3"/>
  <c r="B30" i="3"/>
  <c r="H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H1571" i="1"/>
  <c r="G1571" i="1"/>
  <c r="C1571" i="1"/>
  <c r="H1570" i="1"/>
  <c r="C1570" i="1"/>
  <c r="G1570" i="1" s="1"/>
  <c r="G1569" i="1"/>
  <c r="C1569" i="1"/>
  <c r="H1569" i="1" s="1"/>
  <c r="H1568" i="1"/>
  <c r="C1568" i="1"/>
  <c r="G1568" i="1" s="1"/>
  <c r="H1567" i="1"/>
  <c r="G1567" i="1"/>
  <c r="C1567" i="1"/>
  <c r="C1566" i="1"/>
  <c r="G1565" i="1"/>
  <c r="C1565" i="1"/>
  <c r="H1565" i="1" s="1"/>
  <c r="C1564" i="1"/>
  <c r="H1563" i="1"/>
  <c r="G1563" i="1"/>
  <c r="C1563" i="1"/>
  <c r="H1562" i="1"/>
  <c r="C1562" i="1"/>
  <c r="G1562" i="1" s="1"/>
  <c r="G1561" i="1"/>
  <c r="C1561" i="1"/>
  <c r="H1561" i="1" s="1"/>
  <c r="H1560" i="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C1550" i="1"/>
  <c r="G1549" i="1"/>
  <c r="C1549" i="1"/>
  <c r="H1549" i="1" s="1"/>
  <c r="C1548" i="1"/>
  <c r="H1547" i="1"/>
  <c r="G1547" i="1"/>
  <c r="C1547" i="1"/>
  <c r="H1546" i="1"/>
  <c r="C1546" i="1"/>
  <c r="G1546" i="1" s="1"/>
  <c r="G1545" i="1"/>
  <c r="C1545" i="1"/>
  <c r="H1545" i="1" s="1"/>
  <c r="H1544" i="1"/>
  <c r="C1544" i="1"/>
  <c r="G1544" i="1" s="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C1534" i="1"/>
  <c r="G1533" i="1"/>
  <c r="C1533" i="1"/>
  <c r="H1533" i="1" s="1"/>
  <c r="C1532" i="1"/>
  <c r="H1531" i="1"/>
  <c r="G1531" i="1"/>
  <c r="C1531" i="1"/>
  <c r="H1530" i="1"/>
  <c r="C1530" i="1"/>
  <c r="G1530" i="1" s="1"/>
  <c r="G1529" i="1"/>
  <c r="C1529" i="1"/>
  <c r="H1529" i="1" s="1"/>
  <c r="H1528" i="1"/>
  <c r="C1528" i="1"/>
  <c r="G1528" i="1" s="1"/>
  <c r="H1527" i="1"/>
  <c r="G1527" i="1"/>
  <c r="C1527" i="1"/>
  <c r="C1526" i="1"/>
  <c r="G1525" i="1"/>
  <c r="C1525" i="1"/>
  <c r="H1525" i="1" s="1"/>
  <c r="H1523" i="1"/>
  <c r="G1523" i="1"/>
  <c r="C1523" i="1"/>
  <c r="H1522" i="1"/>
  <c r="C1522" i="1"/>
  <c r="G1522" i="1" s="1"/>
  <c r="G1521" i="1"/>
  <c r="C1521" i="1"/>
  <c r="H1521" i="1" s="1"/>
  <c r="H1520" i="1"/>
  <c r="C1520" i="1"/>
  <c r="G1520" i="1" s="1"/>
  <c r="H1516" i="1"/>
  <c r="C1516" i="1"/>
  <c r="G1516" i="1" s="1"/>
  <c r="H1515" i="1"/>
  <c r="G1515" i="1"/>
  <c r="C1515" i="1"/>
  <c r="C1514" i="1"/>
  <c r="G1513" i="1"/>
  <c r="C1513" i="1"/>
  <c r="H1513" i="1" s="1"/>
  <c r="C1512" i="1"/>
  <c r="H1511" i="1"/>
  <c r="G1511" i="1"/>
  <c r="C1511" i="1"/>
  <c r="H1510" i="1"/>
  <c r="C1510" i="1"/>
  <c r="G1510" i="1" s="1"/>
  <c r="G1509" i="1"/>
  <c r="C1509" i="1"/>
  <c r="H1509" i="1" s="1"/>
  <c r="H1508" i="1"/>
  <c r="C1508" i="1"/>
  <c r="G1508" i="1" s="1"/>
  <c r="H1507" i="1"/>
  <c r="G1507" i="1"/>
  <c r="C1507" i="1"/>
  <c r="C1506" i="1"/>
  <c r="G1505" i="1"/>
  <c r="C1505" i="1"/>
  <c r="H1505" i="1" s="1"/>
  <c r="C1504" i="1"/>
  <c r="H1503" i="1"/>
  <c r="G1503" i="1"/>
  <c r="C1503" i="1"/>
  <c r="H1502" i="1"/>
  <c r="C1502" i="1"/>
  <c r="G1502" i="1" s="1"/>
  <c r="G1501" i="1"/>
  <c r="C1501" i="1"/>
  <c r="H1501" i="1" s="1"/>
  <c r="H1500" i="1"/>
  <c r="C1500" i="1"/>
  <c r="G1500" i="1" s="1"/>
  <c r="G1499" i="1"/>
  <c r="C1498" i="1"/>
  <c r="G1497" i="1"/>
  <c r="C1497" i="1"/>
  <c r="H1497" i="1" s="1"/>
  <c r="C1496" i="1"/>
  <c r="H1495" i="1"/>
  <c r="G1495" i="1"/>
  <c r="C1495" i="1"/>
  <c r="H1494" i="1"/>
  <c r="C1494" i="1"/>
  <c r="G1494" i="1" s="1"/>
  <c r="G1493" i="1"/>
  <c r="C1493" i="1"/>
  <c r="H1493" i="1" s="1"/>
  <c r="H1492" i="1"/>
  <c r="C1492" i="1"/>
  <c r="G1492" i="1" s="1"/>
  <c r="H1491" i="1"/>
  <c r="G1491" i="1"/>
  <c r="C1491" i="1"/>
  <c r="C1490" i="1"/>
  <c r="G1489" i="1"/>
  <c r="C1489" i="1"/>
  <c r="H1489" i="1" s="1"/>
  <c r="C1488" i="1"/>
  <c r="H1487" i="1"/>
  <c r="G1487" i="1"/>
  <c r="C1487" i="1"/>
  <c r="H1486" i="1"/>
  <c r="C1486" i="1"/>
  <c r="G1486" i="1" s="1"/>
  <c r="G1485" i="1"/>
  <c r="C1485" i="1"/>
  <c r="H1485" i="1" s="1"/>
  <c r="H1484" i="1"/>
  <c r="C1484" i="1"/>
  <c r="G1484" i="1" s="1"/>
  <c r="H1483" i="1"/>
  <c r="G1483" i="1"/>
  <c r="C1483" i="1"/>
  <c r="C1482" i="1"/>
  <c r="G1481" i="1"/>
  <c r="C1481" i="1"/>
  <c r="H1481" i="1" s="1"/>
  <c r="C1480" i="1"/>
  <c r="D1479" i="1"/>
  <c r="C1479" i="1"/>
  <c r="D1478" i="1"/>
  <c r="C1478" i="1"/>
  <c r="G1477" i="1"/>
  <c r="D1477" i="1"/>
  <c r="C1477" i="1"/>
  <c r="G1476" i="1"/>
  <c r="D1476" i="1"/>
  <c r="C1476" i="1"/>
  <c r="C1475" i="1"/>
  <c r="G1474" i="1"/>
  <c r="D1474" i="1"/>
  <c r="C1474" i="1"/>
  <c r="D1473" i="1"/>
  <c r="C1473" i="1"/>
  <c r="D1472" i="1"/>
  <c r="C1472" i="1"/>
  <c r="G1471" i="1"/>
  <c r="D1471" i="1"/>
  <c r="C1471" i="1"/>
  <c r="D1470" i="1"/>
  <c r="C1470" i="1"/>
  <c r="H1470" i="1" s="1"/>
  <c r="C1469" i="1"/>
  <c r="G1468" i="1"/>
  <c r="D1468" i="1"/>
  <c r="C1468" i="1"/>
  <c r="G1467" i="1"/>
  <c r="D1467" i="1"/>
  <c r="C1467" i="1"/>
  <c r="G1466" i="1"/>
  <c r="D1466" i="1"/>
  <c r="C1466" i="1"/>
  <c r="G1465" i="1"/>
  <c r="D1465" i="1"/>
  <c r="C1465" i="1"/>
  <c r="D1464" i="1"/>
  <c r="C1464" i="1"/>
  <c r="G1463" i="1"/>
  <c r="D1463" i="1"/>
  <c r="C1463" i="1"/>
  <c r="D1462" i="1"/>
  <c r="G1462" i="1" s="1"/>
  <c r="C1462" i="1"/>
  <c r="D1461" i="1"/>
  <c r="C1461" i="1"/>
  <c r="H1461" i="1" s="1"/>
  <c r="H1460" i="1"/>
  <c r="G1460" i="1"/>
  <c r="D1460" i="1"/>
  <c r="C1460" i="1"/>
  <c r="J1460" i="1" s="1"/>
  <c r="J1459" i="1"/>
  <c r="D1459" i="1"/>
  <c r="C1459" i="1"/>
  <c r="H1459" i="1" s="1"/>
  <c r="H1458" i="1"/>
  <c r="D1458" i="1"/>
  <c r="C1458" i="1"/>
  <c r="J1458" i="1" s="1"/>
  <c r="J1457" i="1"/>
  <c r="G1457" i="1"/>
  <c r="I1457" i="1" s="1"/>
  <c r="D1457" i="1"/>
  <c r="C1457" i="1"/>
  <c r="H1457" i="1" s="1"/>
  <c r="H1456" i="1"/>
  <c r="G1456" i="1"/>
  <c r="I1456" i="1" s="1"/>
  <c r="D1456" i="1"/>
  <c r="C1456" i="1"/>
  <c r="J1456" i="1" s="1"/>
  <c r="J1455" i="1"/>
  <c r="G1455" i="1"/>
  <c r="I1455" i="1" s="1"/>
  <c r="D1455" i="1"/>
  <c r="C1455" i="1"/>
  <c r="H1455" i="1" s="1"/>
  <c r="G1454" i="1"/>
  <c r="D1454" i="1"/>
  <c r="C1454" i="1"/>
  <c r="H1454" i="1" s="1"/>
  <c r="D1453" i="1"/>
  <c r="C1453" i="1"/>
  <c r="H1453" i="1" s="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I1444" i="1" s="1"/>
  <c r="J1443" i="1"/>
  <c r="H1443" i="1"/>
  <c r="D1443" i="1"/>
  <c r="G1443" i="1" s="1"/>
  <c r="C1443" i="1"/>
  <c r="J1442" i="1"/>
  <c r="H1442" i="1"/>
  <c r="D1442" i="1"/>
  <c r="C1442" i="1"/>
  <c r="G1442" i="1" s="1"/>
  <c r="I1442" i="1" s="1"/>
  <c r="J1441" i="1"/>
  <c r="H1441" i="1"/>
  <c r="D1441" i="1"/>
  <c r="G1441" i="1" s="1"/>
  <c r="C1441" i="1"/>
  <c r="J1440" i="1"/>
  <c r="H1440" i="1"/>
  <c r="D1440" i="1"/>
  <c r="C1440" i="1"/>
  <c r="G1440" i="1" s="1"/>
  <c r="I1440" i="1" s="1"/>
  <c r="J1439" i="1"/>
  <c r="H1439" i="1"/>
  <c r="D1439" i="1"/>
  <c r="G1439" i="1" s="1"/>
  <c r="C1439" i="1"/>
  <c r="H1438" i="1"/>
  <c r="D1438" i="1"/>
  <c r="G1438" i="1" s="1"/>
  <c r="C1438" i="1"/>
  <c r="D1437" i="1"/>
  <c r="G1437" i="1" s="1"/>
  <c r="C1437" i="1"/>
  <c r="C1436" i="1"/>
  <c r="D1434" i="1"/>
  <c r="G1434" i="1" s="1"/>
  <c r="C1434" i="1"/>
  <c r="D1433" i="1"/>
  <c r="G1433" i="1" s="1"/>
  <c r="C1433" i="1"/>
  <c r="H1432" i="1"/>
  <c r="D1432" i="1"/>
  <c r="G1432" i="1" s="1"/>
  <c r="C1432" i="1"/>
  <c r="H1431" i="1"/>
  <c r="D1431" i="1"/>
  <c r="G1431" i="1" s="1"/>
  <c r="C1431" i="1"/>
  <c r="D1430" i="1"/>
  <c r="G1430" i="1" s="1"/>
  <c r="C1430" i="1"/>
  <c r="D1429" i="1"/>
  <c r="G1429" i="1" s="1"/>
  <c r="C1429" i="1"/>
  <c r="H1428" i="1"/>
  <c r="D1428" i="1"/>
  <c r="G1428" i="1" s="1"/>
  <c r="C1428" i="1"/>
  <c r="H1427" i="1"/>
  <c r="D1427" i="1"/>
  <c r="G1427" i="1" s="1"/>
  <c r="C1427" i="1"/>
  <c r="D1426" i="1"/>
  <c r="G1426" i="1" s="1"/>
  <c r="C1426" i="1"/>
  <c r="D1425" i="1"/>
  <c r="G1425" i="1" s="1"/>
  <c r="C1425" i="1"/>
  <c r="H1424" i="1"/>
  <c r="D1424" i="1"/>
  <c r="G1424" i="1" s="1"/>
  <c r="C1424" i="1"/>
  <c r="D1423" i="1"/>
  <c r="D1422" i="1"/>
  <c r="G1422" i="1" s="1"/>
  <c r="C1422" i="1"/>
  <c r="H1421" i="1"/>
  <c r="D1421" i="1"/>
  <c r="G1421" i="1" s="1"/>
  <c r="C1421" i="1"/>
  <c r="H1420" i="1"/>
  <c r="D1420" i="1"/>
  <c r="G1420" i="1" s="1"/>
  <c r="C1420" i="1"/>
  <c r="D1419" i="1"/>
  <c r="G1419" i="1" s="1"/>
  <c r="C1419" i="1"/>
  <c r="D1418" i="1"/>
  <c r="G1418" i="1" s="1"/>
  <c r="C1418" i="1"/>
  <c r="H1417" i="1"/>
  <c r="D1417" i="1"/>
  <c r="G1417" i="1" s="1"/>
  <c r="C1417" i="1"/>
  <c r="H1416" i="1"/>
  <c r="D1416" i="1"/>
  <c r="G1416" i="1" s="1"/>
  <c r="C1416" i="1"/>
  <c r="D1415" i="1"/>
  <c r="G1415" i="1" s="1"/>
  <c r="C1415" i="1"/>
  <c r="D1414" i="1"/>
  <c r="G1414" i="1" s="1"/>
  <c r="C1414" i="1"/>
  <c r="H1413" i="1"/>
  <c r="D1413" i="1"/>
  <c r="G1413" i="1" s="1"/>
  <c r="C1413" i="1"/>
  <c r="H1412" i="1"/>
  <c r="D1412" i="1"/>
  <c r="G1412" i="1" s="1"/>
  <c r="C1412" i="1"/>
  <c r="D1411" i="1"/>
  <c r="C1411" i="1"/>
  <c r="D1410" i="1"/>
  <c r="G1410" i="1" s="1"/>
  <c r="C1410" i="1"/>
  <c r="D1409" i="1"/>
  <c r="G1409" i="1" s="1"/>
  <c r="C1409" i="1"/>
  <c r="H1409" i="1" s="1"/>
  <c r="D1408" i="1"/>
  <c r="C1408" i="1"/>
  <c r="H1408" i="1" s="1"/>
  <c r="D1407" i="1"/>
  <c r="G1407" i="1" s="1"/>
  <c r="C1407" i="1"/>
  <c r="D1406" i="1"/>
  <c r="G1406" i="1" s="1"/>
  <c r="C1406" i="1"/>
  <c r="H1405" i="1"/>
  <c r="D1405" i="1"/>
  <c r="G1405" i="1" s="1"/>
  <c r="C1405" i="1"/>
  <c r="H1404" i="1"/>
  <c r="D1404" i="1"/>
  <c r="G1404" i="1" s="1"/>
  <c r="C1404" i="1"/>
  <c r="D1403" i="1"/>
  <c r="G1403" i="1" s="1"/>
  <c r="C1403" i="1"/>
  <c r="D1402" i="1"/>
  <c r="G1402" i="1" s="1"/>
  <c r="C1402" i="1"/>
  <c r="H1401" i="1"/>
  <c r="D1401" i="1"/>
  <c r="G1401" i="1" s="1"/>
  <c r="C1401" i="1"/>
  <c r="H1400" i="1"/>
  <c r="D1400" i="1"/>
  <c r="G1400" i="1" s="1"/>
  <c r="C1400" i="1"/>
  <c r="D1399" i="1"/>
  <c r="G1399" i="1" s="1"/>
  <c r="C1399" i="1"/>
  <c r="D1398" i="1"/>
  <c r="G1398" i="1" s="1"/>
  <c r="C1398" i="1"/>
  <c r="H1397" i="1"/>
  <c r="D1397" i="1"/>
  <c r="G1397" i="1" s="1"/>
  <c r="C1397" i="1"/>
  <c r="H1396" i="1"/>
  <c r="D1396" i="1"/>
  <c r="G1396" i="1" s="1"/>
  <c r="C1396" i="1"/>
  <c r="D1395" i="1"/>
  <c r="G1395" i="1" s="1"/>
  <c r="C1395" i="1"/>
  <c r="D1394" i="1"/>
  <c r="G1394" i="1" s="1"/>
  <c r="C1394" i="1"/>
  <c r="H1393" i="1"/>
  <c r="D1393" i="1"/>
  <c r="G1393" i="1" s="1"/>
  <c r="C1393" i="1"/>
  <c r="H1392" i="1"/>
  <c r="D1392" i="1"/>
  <c r="G1392" i="1" s="1"/>
  <c r="C1392" i="1"/>
  <c r="D1391" i="1"/>
  <c r="G1391" i="1" s="1"/>
  <c r="C1391" i="1"/>
  <c r="D1390" i="1"/>
  <c r="G1390" i="1" s="1"/>
  <c r="C1390" i="1"/>
  <c r="H1389" i="1"/>
  <c r="D1389" i="1"/>
  <c r="G1389" i="1" s="1"/>
  <c r="C1389" i="1"/>
  <c r="H1388" i="1"/>
  <c r="D1388" i="1"/>
  <c r="G1388" i="1" s="1"/>
  <c r="C1388" i="1"/>
  <c r="D1387" i="1"/>
  <c r="G1387" i="1" s="1"/>
  <c r="C1387" i="1"/>
  <c r="D1386" i="1"/>
  <c r="G1386" i="1" s="1"/>
  <c r="C1386" i="1"/>
  <c r="H1385" i="1"/>
  <c r="D1385" i="1"/>
  <c r="G1385" i="1" s="1"/>
  <c r="C1385" i="1"/>
  <c r="H1384" i="1"/>
  <c r="D1384" i="1"/>
  <c r="G1384" i="1" s="1"/>
  <c r="C1384" i="1"/>
  <c r="D1383" i="1"/>
  <c r="H1382" i="1"/>
  <c r="D1382" i="1"/>
  <c r="G1382" i="1" s="1"/>
  <c r="C1382" i="1"/>
  <c r="H1381" i="1"/>
  <c r="D1381" i="1"/>
  <c r="G1381" i="1" s="1"/>
  <c r="C1381" i="1"/>
  <c r="D1380" i="1"/>
  <c r="G1380" i="1" s="1"/>
  <c r="C1380" i="1"/>
  <c r="D1379" i="1"/>
  <c r="G1379" i="1" s="1"/>
  <c r="C1379" i="1"/>
  <c r="D1378" i="1"/>
  <c r="G1378" i="1" s="1"/>
  <c r="C1378" i="1"/>
  <c r="H1378" i="1" s="1"/>
  <c r="H1377" i="1"/>
  <c r="D1377" i="1"/>
  <c r="G1377" i="1" s="1"/>
  <c r="C1377" i="1"/>
  <c r="D1376" i="1"/>
  <c r="D1375" i="1"/>
  <c r="G1375" i="1" s="1"/>
  <c r="C1375" i="1"/>
  <c r="H1374" i="1"/>
  <c r="D1374" i="1"/>
  <c r="G1374" i="1" s="1"/>
  <c r="C1374" i="1"/>
  <c r="H1373" i="1"/>
  <c r="D1373" i="1"/>
  <c r="G1373" i="1" s="1"/>
  <c r="C1373" i="1"/>
  <c r="D1372" i="1"/>
  <c r="G1372" i="1" s="1"/>
  <c r="C1372" i="1"/>
  <c r="D1371" i="1"/>
  <c r="G1371" i="1" s="1"/>
  <c r="C1371" i="1"/>
  <c r="D1370" i="1"/>
  <c r="C1370" i="1"/>
  <c r="H1370" i="1" s="1"/>
  <c r="H1369" i="1"/>
  <c r="D1369" i="1"/>
  <c r="C1369" i="1"/>
  <c r="D1368" i="1"/>
  <c r="G1368" i="1" s="1"/>
  <c r="C1368" i="1"/>
  <c r="D1367" i="1"/>
  <c r="G1367" i="1" s="1"/>
  <c r="C1367" i="1"/>
  <c r="H1366" i="1"/>
  <c r="D1366" i="1"/>
  <c r="G1366" i="1" s="1"/>
  <c r="C1366" i="1"/>
  <c r="H1365" i="1"/>
  <c r="D1365" i="1"/>
  <c r="G1365" i="1" s="1"/>
  <c r="C1365" i="1"/>
  <c r="D1364" i="1"/>
  <c r="G1364" i="1" s="1"/>
  <c r="C1364" i="1"/>
  <c r="D1363" i="1"/>
  <c r="G1363" i="1" s="1"/>
  <c r="C1363" i="1"/>
  <c r="H1362" i="1"/>
  <c r="D1362" i="1"/>
  <c r="G1362" i="1" s="1"/>
  <c r="C1362" i="1"/>
  <c r="H1361" i="1"/>
  <c r="D1361" i="1"/>
  <c r="G1361" i="1" s="1"/>
  <c r="C1361" i="1"/>
  <c r="D1360" i="1"/>
  <c r="G1360" i="1" s="1"/>
  <c r="C1360" i="1"/>
  <c r="D1359" i="1"/>
  <c r="G1359" i="1" s="1"/>
  <c r="C1359" i="1"/>
  <c r="H1358" i="1"/>
  <c r="D1358" i="1"/>
  <c r="G1358" i="1" s="1"/>
  <c r="C1358" i="1"/>
  <c r="H1357" i="1"/>
  <c r="D1357" i="1"/>
  <c r="G1357" i="1" s="1"/>
  <c r="C1357" i="1"/>
  <c r="D1356" i="1"/>
  <c r="G1356" i="1" s="1"/>
  <c r="C1356" i="1"/>
  <c r="D1355" i="1"/>
  <c r="G1355" i="1" s="1"/>
  <c r="C1355" i="1"/>
  <c r="H1354" i="1"/>
  <c r="D1354" i="1"/>
  <c r="G1354" i="1" s="1"/>
  <c r="C1354" i="1"/>
  <c r="H1353" i="1"/>
  <c r="D1353" i="1"/>
  <c r="G1353" i="1" s="1"/>
  <c r="C1353" i="1"/>
  <c r="D1352" i="1"/>
  <c r="G1352" i="1" s="1"/>
  <c r="C1352" i="1"/>
  <c r="D1351" i="1"/>
  <c r="G1351" i="1" s="1"/>
  <c r="C1351" i="1"/>
  <c r="H1350" i="1"/>
  <c r="D1350" i="1"/>
  <c r="G1350" i="1" s="1"/>
  <c r="C1350" i="1"/>
  <c r="H1349" i="1"/>
  <c r="D1349" i="1"/>
  <c r="C1349" i="1"/>
  <c r="D1348" i="1"/>
  <c r="C1348" i="1"/>
  <c r="D1347" i="1"/>
  <c r="G1347" i="1" s="1"/>
  <c r="C1347" i="1"/>
  <c r="H1346" i="1"/>
  <c r="D1346" i="1"/>
  <c r="G1346" i="1" s="1"/>
  <c r="C1346" i="1"/>
  <c r="H1345" i="1"/>
  <c r="D1345" i="1"/>
  <c r="G1345" i="1" s="1"/>
  <c r="C1345" i="1"/>
  <c r="D1344" i="1"/>
  <c r="G1344" i="1" s="1"/>
  <c r="C1344" i="1"/>
  <c r="D1343" i="1"/>
  <c r="G1343" i="1" s="1"/>
  <c r="C1343" i="1"/>
  <c r="H1342" i="1"/>
  <c r="D1342" i="1"/>
  <c r="G1342" i="1" s="1"/>
  <c r="C1342" i="1"/>
  <c r="H1341" i="1"/>
  <c r="D1341" i="1"/>
  <c r="G1341" i="1" s="1"/>
  <c r="C1341" i="1"/>
  <c r="D1340" i="1"/>
  <c r="G1340" i="1" s="1"/>
  <c r="C1340" i="1"/>
  <c r="D1339" i="1"/>
  <c r="G1339" i="1" s="1"/>
  <c r="C1339" i="1"/>
  <c r="H1338" i="1"/>
  <c r="D1338" i="1"/>
  <c r="G1338" i="1" s="1"/>
  <c r="C1338" i="1"/>
  <c r="H1337" i="1"/>
  <c r="D1337" i="1"/>
  <c r="G1337" i="1" s="1"/>
  <c r="C1337" i="1"/>
  <c r="D1336" i="1"/>
  <c r="G1336" i="1" s="1"/>
  <c r="C1336" i="1"/>
  <c r="D1335" i="1"/>
  <c r="G1335" i="1" s="1"/>
  <c r="C1335" i="1"/>
  <c r="H1334" i="1"/>
  <c r="D1334" i="1"/>
  <c r="G1334" i="1" s="1"/>
  <c r="C1334" i="1"/>
  <c r="H1333" i="1"/>
  <c r="D1333" i="1"/>
  <c r="G1333" i="1" s="1"/>
  <c r="C1333" i="1"/>
  <c r="D1332" i="1"/>
  <c r="G1332" i="1" s="1"/>
  <c r="C1332" i="1"/>
  <c r="D1331" i="1"/>
  <c r="G1331" i="1" s="1"/>
  <c r="C1331" i="1"/>
  <c r="H1330" i="1"/>
  <c r="D1330" i="1"/>
  <c r="G1330" i="1" s="1"/>
  <c r="C1330" i="1"/>
  <c r="D1329" i="1"/>
  <c r="H1328" i="1"/>
  <c r="G1328" i="1"/>
  <c r="D1328" i="1"/>
  <c r="C1328" i="1"/>
  <c r="H1327" i="1"/>
  <c r="G1327" i="1"/>
  <c r="D1327" i="1"/>
  <c r="C1327" i="1"/>
  <c r="H1326" i="1"/>
  <c r="G1326" i="1"/>
  <c r="D1326" i="1"/>
  <c r="C1326" i="1"/>
  <c r="H1325" i="1"/>
  <c r="G1325" i="1"/>
  <c r="D1325" i="1"/>
  <c r="C1325" i="1"/>
  <c r="G1324" i="1"/>
  <c r="D1324" i="1"/>
  <c r="C1324" i="1"/>
  <c r="H1324" i="1" s="1"/>
  <c r="H1323" i="1"/>
  <c r="G1323" i="1"/>
  <c r="D1323" i="1"/>
  <c r="C1323" i="1"/>
  <c r="G1322"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D1232" i="1"/>
  <c r="H1232" i="1" s="1"/>
  <c r="C1232" i="1"/>
  <c r="H1231" i="1"/>
  <c r="G1231" i="1"/>
  <c r="D1231" i="1"/>
  <c r="C1231" i="1"/>
  <c r="D1230" i="1"/>
  <c r="C1230" i="1"/>
  <c r="H1229" i="1"/>
  <c r="G1229" i="1"/>
  <c r="D1229" i="1"/>
  <c r="C1229" i="1"/>
  <c r="H1228" i="1"/>
  <c r="G1228" i="1"/>
  <c r="D1228" i="1"/>
  <c r="C1228" i="1"/>
  <c r="D1227" i="1"/>
  <c r="C1227" i="1"/>
  <c r="H1227" i="1" s="1"/>
  <c r="D1226" i="1"/>
  <c r="C1226" i="1"/>
  <c r="H1225" i="1"/>
  <c r="G1225" i="1"/>
  <c r="D1225" i="1"/>
  <c r="C1225" i="1"/>
  <c r="D1224" i="1"/>
  <c r="H1224" i="1" s="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2" i="1"/>
  <c r="H632" i="1" s="1"/>
  <c r="C632" i="1"/>
  <c r="G632" i="1" s="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G291" i="1"/>
  <c r="D291" i="1"/>
  <c r="C291" i="1"/>
  <c r="H291" i="1" s="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7" i="1"/>
  <c r="G237" i="1"/>
  <c r="D237" i="1"/>
  <c r="C237"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C191" i="1"/>
  <c r="H191" i="1" s="1"/>
  <c r="H190" i="1"/>
  <c r="G190" i="1"/>
  <c r="D190" i="1"/>
  <c r="C190" i="1"/>
  <c r="H189" i="1"/>
  <c r="G189" i="1"/>
  <c r="D189" i="1"/>
  <c r="C189" i="1"/>
  <c r="H188" i="1"/>
  <c r="G188" i="1"/>
  <c r="D188" i="1"/>
  <c r="C188" i="1"/>
  <c r="D187" i="1"/>
  <c r="C187" i="1"/>
  <c r="H187" i="1" s="1"/>
  <c r="H186" i="1"/>
  <c r="G186" i="1"/>
  <c r="D186" i="1"/>
  <c r="C186" i="1"/>
  <c r="H185" i="1"/>
  <c r="G185" i="1"/>
  <c r="D185" i="1"/>
  <c r="C185" i="1"/>
  <c r="D184" i="1"/>
  <c r="H183" i="1"/>
  <c r="G183" i="1"/>
  <c r="D183" i="1"/>
  <c r="C183" i="1"/>
  <c r="H182" i="1"/>
  <c r="G182" i="1"/>
  <c r="D182" i="1"/>
  <c r="C182" i="1"/>
  <c r="H181" i="1"/>
  <c r="G181" i="1"/>
  <c r="D181" i="1"/>
  <c r="C181" i="1"/>
  <c r="D180" i="1"/>
  <c r="C180" i="1"/>
  <c r="H180" i="1" s="1"/>
  <c r="H179" i="1"/>
  <c r="G179" i="1"/>
  <c r="D179" i="1"/>
  <c r="C179" i="1"/>
  <c r="H178" i="1"/>
  <c r="G178" i="1"/>
  <c r="D178" i="1"/>
  <c r="C178" i="1"/>
  <c r="H177" i="1"/>
  <c r="G177" i="1"/>
  <c r="D177" i="1"/>
  <c r="C177" i="1"/>
  <c r="H176" i="1"/>
  <c r="D176" i="1"/>
  <c r="C176" i="1"/>
  <c r="G176" i="1" s="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C131" i="1"/>
  <c r="H131" i="1" s="1"/>
  <c r="G130" i="1"/>
  <c r="D130" i="1"/>
  <c r="C130" i="1"/>
  <c r="H130"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E281" i="9" l="1"/>
  <c r="B281" i="9" s="1"/>
  <c r="D1214" i="1"/>
  <c r="G1232" i="1"/>
  <c r="E293" i="9"/>
  <c r="B293" i="9" s="1"/>
  <c r="F246" i="5"/>
  <c r="G1224" i="1"/>
  <c r="C1223" i="1"/>
  <c r="H1223" i="1" s="1"/>
  <c r="H631" i="1"/>
  <c r="G288" i="1"/>
  <c r="C411" i="1"/>
  <c r="H1226" i="1"/>
  <c r="H1230" i="1"/>
  <c r="G1227" i="1"/>
  <c r="G1230" i="1"/>
  <c r="G1223" i="1"/>
  <c r="G1226" i="1"/>
  <c r="D245" i="5"/>
  <c r="G1348" i="1"/>
  <c r="G1349" i="1"/>
  <c r="G1370" i="1"/>
  <c r="G1369" i="1"/>
  <c r="F82" i="6"/>
  <c r="G1376" i="1"/>
  <c r="G1299" i="1"/>
  <c r="H1299" i="1"/>
  <c r="G1408" i="1"/>
  <c r="G1411" i="1"/>
  <c r="G631" i="1"/>
  <c r="E273" i="9"/>
  <c r="B273" i="9" s="1"/>
  <c r="G191" i="1"/>
  <c r="H184" i="1"/>
  <c r="G184" i="1"/>
  <c r="G187" i="1"/>
  <c r="F188" i="4"/>
  <c r="G173" i="1"/>
  <c r="H173" i="1"/>
  <c r="G180" i="1"/>
  <c r="F177" i="4"/>
  <c r="F220" i="9"/>
  <c r="B220" i="9" s="1"/>
  <c r="H236" i="1"/>
  <c r="H238" i="1"/>
  <c r="G236" i="1"/>
  <c r="G238" i="1"/>
  <c r="G129" i="1"/>
  <c r="H129" i="1"/>
  <c r="E32" i="9"/>
  <c r="B32" i="9" s="1"/>
  <c r="F217" i="9"/>
  <c r="B217" i="9" s="1"/>
  <c r="E295" i="9"/>
  <c r="B295" i="9" s="1"/>
  <c r="E297" i="9"/>
  <c r="B297" i="9" s="1"/>
  <c r="G1041" i="1"/>
  <c r="H1041" i="1"/>
  <c r="H1447" i="1"/>
  <c r="J1447" i="1"/>
  <c r="J1448" i="1"/>
  <c r="H1448" i="1"/>
  <c r="H1449" i="1"/>
  <c r="J1449" i="1"/>
  <c r="J1450" i="1"/>
  <c r="H1450" i="1"/>
  <c r="H1451" i="1"/>
  <c r="J1451" i="1"/>
  <c r="J1452" i="1"/>
  <c r="H1452" i="1"/>
  <c r="H1473" i="1"/>
  <c r="J1473" i="1"/>
  <c r="J1479" i="1"/>
  <c r="H1479" i="1"/>
  <c r="G1506" i="1"/>
  <c r="H1506" i="1"/>
  <c r="G1526" i="1"/>
  <c r="H1526" i="1"/>
  <c r="G1534" i="1"/>
  <c r="H1534" i="1"/>
  <c r="G1542" i="1"/>
  <c r="H1542" i="1"/>
  <c r="G1558" i="1"/>
  <c r="H1558" i="1"/>
  <c r="G1566" i="1"/>
  <c r="H1566" i="1"/>
  <c r="G1574" i="1"/>
  <c r="H1574" i="1"/>
  <c r="F8" i="4"/>
  <c r="D7" i="4"/>
  <c r="F594" i="4"/>
  <c r="D593" i="4"/>
  <c r="C4" i="1"/>
  <c r="C40" i="1"/>
  <c r="C588" i="1"/>
  <c r="H1332" i="1"/>
  <c r="H1336" i="1"/>
  <c r="H1340" i="1"/>
  <c r="H1344" i="1"/>
  <c r="H1348" i="1"/>
  <c r="H1352" i="1"/>
  <c r="H1356" i="1"/>
  <c r="H1360" i="1"/>
  <c r="H1364" i="1"/>
  <c r="H1368" i="1"/>
  <c r="H1372" i="1"/>
  <c r="H1376" i="1"/>
  <c r="H1380" i="1"/>
  <c r="H1387" i="1"/>
  <c r="H1391" i="1"/>
  <c r="H1395" i="1"/>
  <c r="H1399" i="1"/>
  <c r="H1403" i="1"/>
  <c r="H1407" i="1"/>
  <c r="H1411" i="1"/>
  <c r="H1415" i="1"/>
  <c r="H1419" i="1"/>
  <c r="H1426" i="1"/>
  <c r="H1430" i="1"/>
  <c r="H1434" i="1"/>
  <c r="H1437" i="1"/>
  <c r="J1472" i="1"/>
  <c r="H1472" i="1"/>
  <c r="I1474" i="1"/>
  <c r="H1478" i="1"/>
  <c r="J1478" i="1"/>
  <c r="G1504" i="1"/>
  <c r="H1504" i="1"/>
  <c r="G1512" i="1"/>
  <c r="H1512" i="1"/>
  <c r="G1532" i="1"/>
  <c r="H1532" i="1"/>
  <c r="G1540" i="1"/>
  <c r="H1540" i="1"/>
  <c r="G1548" i="1"/>
  <c r="H1548" i="1"/>
  <c r="G1556" i="1"/>
  <c r="H1556" i="1"/>
  <c r="G1564" i="1"/>
  <c r="H1564" i="1"/>
  <c r="G1572" i="1"/>
  <c r="H1572" i="1"/>
  <c r="G1580" i="1"/>
  <c r="H1580" i="1"/>
  <c r="F215" i="4"/>
  <c r="D644" i="4"/>
  <c r="F417" i="4"/>
  <c r="J1446" i="1"/>
  <c r="H1446" i="1"/>
  <c r="I1471" i="1"/>
  <c r="G1514" i="1"/>
  <c r="H1514" i="1"/>
  <c r="G1550" i="1"/>
  <c r="H1550" i="1"/>
  <c r="H1331" i="1"/>
  <c r="H1335" i="1"/>
  <c r="H1339" i="1"/>
  <c r="H1343" i="1"/>
  <c r="H1347" i="1"/>
  <c r="H1351" i="1"/>
  <c r="H1355" i="1"/>
  <c r="H1359" i="1"/>
  <c r="H1363" i="1"/>
  <c r="H1367" i="1"/>
  <c r="H1371" i="1"/>
  <c r="H1375" i="1"/>
  <c r="H1379" i="1"/>
  <c r="H1386" i="1"/>
  <c r="H1390" i="1"/>
  <c r="H1394" i="1"/>
  <c r="H1398" i="1"/>
  <c r="H1402" i="1"/>
  <c r="H1406" i="1"/>
  <c r="H1410" i="1"/>
  <c r="H1414" i="1"/>
  <c r="H1418" i="1"/>
  <c r="H1422" i="1"/>
  <c r="H1425" i="1"/>
  <c r="H1429" i="1"/>
  <c r="H1433" i="1"/>
  <c r="I1439" i="1"/>
  <c r="I1441" i="1"/>
  <c r="I1443" i="1"/>
  <c r="G1446" i="1"/>
  <c r="I1446" i="1" s="1"/>
  <c r="G1447" i="1"/>
  <c r="I1447" i="1" s="1"/>
  <c r="G1448" i="1"/>
  <c r="I1448" i="1" s="1"/>
  <c r="G1449" i="1"/>
  <c r="I1449" i="1" s="1"/>
  <c r="G1450" i="1"/>
  <c r="I1450" i="1" s="1"/>
  <c r="G1451" i="1"/>
  <c r="I1451" i="1" s="1"/>
  <c r="G1452" i="1"/>
  <c r="I1452" i="1" s="1"/>
  <c r="G1453" i="1"/>
  <c r="J1465" i="1"/>
  <c r="H1465" i="1"/>
  <c r="I1465" i="1" s="1"/>
  <c r="H1471" i="1"/>
  <c r="J1471" i="1"/>
  <c r="G1473" i="1"/>
  <c r="I1473" i="1" s="1"/>
  <c r="J1477" i="1"/>
  <c r="H1477" i="1"/>
  <c r="I1477" i="1" s="1"/>
  <c r="G1479" i="1"/>
  <c r="I1479" i="1" s="1"/>
  <c r="G1482" i="1"/>
  <c r="H1482" i="1"/>
  <c r="G1490" i="1"/>
  <c r="H1490" i="1"/>
  <c r="G1498" i="1"/>
  <c r="H1498" i="1"/>
  <c r="G1578" i="1"/>
  <c r="H1578" i="1"/>
  <c r="E151" i="4"/>
  <c r="G1459" i="1"/>
  <c r="I1459" i="1" s="1"/>
  <c r="I1460" i="1"/>
  <c r="G1461" i="1"/>
  <c r="J1463" i="1"/>
  <c r="H1463" i="1"/>
  <c r="I1463" i="1" s="1"/>
  <c r="G1464" i="1"/>
  <c r="I1464" i="1" s="1"/>
  <c r="G1472" i="1"/>
  <c r="I1472" i="1" s="1"/>
  <c r="J1474" i="1"/>
  <c r="H1474" i="1"/>
  <c r="H1476" i="1"/>
  <c r="I1476" i="1" s="1"/>
  <c r="J1476" i="1"/>
  <c r="G1478" i="1"/>
  <c r="I1478" i="1" s="1"/>
  <c r="G1480" i="1"/>
  <c r="H1480" i="1"/>
  <c r="G1488" i="1"/>
  <c r="H1488" i="1"/>
  <c r="G1496" i="1"/>
  <c r="H1496" i="1"/>
  <c r="G1576" i="1"/>
  <c r="H1576" i="1"/>
  <c r="F207" i="5"/>
  <c r="D206" i="5"/>
  <c r="E141" i="6"/>
  <c r="I24" i="3"/>
  <c r="F124" i="4"/>
  <c r="F140" i="4"/>
  <c r="D139" i="4"/>
  <c r="H21" i="9"/>
  <c r="G21" i="9"/>
  <c r="E21" i="9" s="1"/>
  <c r="F152" i="4"/>
  <c r="F240" i="4"/>
  <c r="D224" i="4"/>
  <c r="D263" i="4"/>
  <c r="F299" i="4"/>
  <c r="F629" i="4"/>
  <c r="D625" i="4"/>
  <c r="E68" i="5"/>
  <c r="D177" i="5"/>
  <c r="F180" i="5"/>
  <c r="F5" i="6"/>
  <c r="F99" i="6"/>
  <c r="D89" i="6"/>
  <c r="C1519" i="1"/>
  <c r="G1458" i="1"/>
  <c r="I1458" i="1" s="1"/>
  <c r="H1462" i="1"/>
  <c r="I1462" i="1" s="1"/>
  <c r="J1462" i="1"/>
  <c r="J1466" i="1"/>
  <c r="H1466" i="1"/>
  <c r="I1466" i="1" s="1"/>
  <c r="H1467" i="1"/>
  <c r="I1467" i="1" s="1"/>
  <c r="J1467" i="1"/>
  <c r="J1468" i="1"/>
  <c r="H1468" i="1"/>
  <c r="I1468" i="1" s="1"/>
  <c r="H1469" i="1"/>
  <c r="G1470" i="1"/>
  <c r="E7" i="4"/>
  <c r="F91" i="4"/>
  <c r="F98" i="4"/>
  <c r="D82" i="4"/>
  <c r="F112" i="4"/>
  <c r="D106" i="4"/>
  <c r="F125" i="4"/>
  <c r="F153" i="4"/>
  <c r="F164" i="4"/>
  <c r="D163" i="4"/>
  <c r="F300" i="4"/>
  <c r="E311" i="4"/>
  <c r="D306" i="1" s="1"/>
  <c r="F369" i="4"/>
  <c r="D363" i="4"/>
  <c r="F397" i="4"/>
  <c r="D396" i="4"/>
  <c r="H307" i="9"/>
  <c r="E176" i="5"/>
  <c r="E258" i="5"/>
  <c r="D1235" i="1" s="1"/>
  <c r="F259" i="5"/>
  <c r="F130" i="6"/>
  <c r="D129" i="6"/>
  <c r="I31" i="3"/>
  <c r="D1469" i="1"/>
  <c r="G1469" i="1" s="1"/>
  <c r="I32" i="3"/>
  <c r="D1475" i="1"/>
  <c r="G1475" i="1" s="1"/>
  <c r="H1464" i="1"/>
  <c r="J1464" i="1"/>
  <c r="H24" i="3"/>
  <c r="F23" i="4"/>
  <c r="E50" i="4"/>
  <c r="D46" i="1" s="1"/>
  <c r="F68" i="4"/>
  <c r="D50" i="4"/>
  <c r="F169" i="4"/>
  <c r="F219" i="4"/>
  <c r="F279" i="4"/>
  <c r="F317" i="4"/>
  <c r="D311" i="4"/>
  <c r="D298" i="4" s="1"/>
  <c r="F345" i="4"/>
  <c r="D344" i="4"/>
  <c r="F351" i="4"/>
  <c r="D350" i="4"/>
  <c r="F378" i="4"/>
  <c r="F422" i="4"/>
  <c r="D421" i="4"/>
  <c r="E567" i="4"/>
  <c r="D561" i="1" s="1"/>
  <c r="F8" i="5"/>
  <c r="F119" i="5"/>
  <c r="D118" i="5"/>
  <c r="D643" i="4"/>
  <c r="E644" i="4"/>
  <c r="D638" i="1" s="1"/>
  <c r="E593" i="4"/>
  <c r="D587" i="1" s="1"/>
  <c r="E7" i="5"/>
  <c r="D12" i="5"/>
  <c r="D7" i="5" s="1"/>
  <c r="F45" i="5"/>
  <c r="F70" i="5"/>
  <c r="D69" i="5"/>
  <c r="D42" i="8"/>
  <c r="E459" i="4"/>
  <c r="D453" i="1" s="1"/>
  <c r="E472" i="4"/>
  <c r="D466" i="1" s="1"/>
  <c r="E484" i="4"/>
  <c r="D478" i="1" s="1"/>
  <c r="D580" i="4"/>
  <c r="D238" i="5"/>
  <c r="F239" i="5"/>
  <c r="E5" i="7"/>
  <c r="D49" i="8"/>
  <c r="C1524" i="1" s="1"/>
  <c r="E82" i="4"/>
  <c r="D78" i="1" s="1"/>
  <c r="E106" i="4"/>
  <c r="D102" i="1" s="1"/>
  <c r="E363" i="4"/>
  <c r="D358" i="1" s="1"/>
  <c r="F530" i="4"/>
  <c r="D529" i="4"/>
  <c r="D190" i="5"/>
  <c r="F36" i="6"/>
  <c r="D35" i="6"/>
  <c r="D141" i="6" s="1"/>
  <c r="F61" i="6"/>
  <c r="H19" i="9"/>
  <c r="E19" i="9" s="1"/>
  <c r="B19" i="9" s="1"/>
  <c r="M213" i="9"/>
  <c r="L213" i="9"/>
  <c r="F213" i="9" s="1"/>
  <c r="G212" i="9"/>
  <c r="E212" i="9" s="1"/>
  <c r="B212" i="9" s="1"/>
  <c r="G211" i="9"/>
  <c r="E211" i="9" s="1"/>
  <c r="B211" i="9" s="1"/>
  <c r="G210" i="9"/>
  <c r="E210" i="9" s="1"/>
  <c r="B21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65" i="9"/>
  <c r="G164" i="9"/>
  <c r="E164" i="9" s="1"/>
  <c r="B164" i="9" s="1"/>
  <c r="G163" i="9"/>
  <c r="E163" i="9" s="1"/>
  <c r="B163" i="9" s="1"/>
  <c r="G162" i="9"/>
  <c r="E162" i="9" s="1"/>
  <c r="B162" i="9" s="1"/>
  <c r="G161" i="9"/>
  <c r="E161" i="9" s="1"/>
  <c r="B16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E289" i="9"/>
  <c r="B289" i="9" s="1"/>
  <c r="B223" i="9"/>
  <c r="B233" i="9"/>
  <c r="B239" i="9"/>
  <c r="B241" i="9"/>
  <c r="B251" i="9"/>
  <c r="B255" i="9"/>
  <c r="B259" i="9"/>
  <c r="B265" i="9"/>
  <c r="B213" i="9"/>
  <c r="B215" i="9"/>
  <c r="B225" i="9"/>
  <c r="B231" i="9"/>
  <c r="B243" i="9"/>
  <c r="B249" i="9"/>
  <c r="B253" i="9"/>
  <c r="B257" i="9"/>
  <c r="B267" i="9"/>
  <c r="G411" i="1" l="1"/>
  <c r="H411" i="1"/>
  <c r="F245" i="5"/>
  <c r="C1222" i="1"/>
  <c r="F7" i="5"/>
  <c r="H20" i="3"/>
  <c r="C985" i="1"/>
  <c r="F141" i="6"/>
  <c r="H28" i="3"/>
  <c r="C1435" i="1"/>
  <c r="D407" i="4"/>
  <c r="C293" i="1"/>
  <c r="D68" i="5"/>
  <c r="F69" i="5"/>
  <c r="C1047" i="1"/>
  <c r="G561" i="1"/>
  <c r="H561" i="1"/>
  <c r="F224" i="4"/>
  <c r="C220" i="1"/>
  <c r="F593" i="4"/>
  <c r="C587" i="1"/>
  <c r="E165" i="9"/>
  <c r="B165" i="9" s="1"/>
  <c r="G309" i="9"/>
  <c r="E309" i="9" s="1"/>
  <c r="B309" i="9" s="1"/>
  <c r="F190" i="5"/>
  <c r="C1167" i="1"/>
  <c r="I29" i="3"/>
  <c r="D1436" i="1"/>
  <c r="G478" i="1"/>
  <c r="H478" i="1"/>
  <c r="I34" i="3"/>
  <c r="C1517" i="1"/>
  <c r="F421" i="4"/>
  <c r="D420" i="4"/>
  <c r="C415" i="1"/>
  <c r="F50" i="4"/>
  <c r="C46" i="1"/>
  <c r="F163" i="4"/>
  <c r="C159" i="1"/>
  <c r="F106" i="4"/>
  <c r="C102" i="1"/>
  <c r="H1519" i="1"/>
  <c r="G1519" i="1"/>
  <c r="G307" i="9"/>
  <c r="E307" i="9" s="1"/>
  <c r="B307" i="9" s="1"/>
  <c r="D176" i="5"/>
  <c r="F177" i="5"/>
  <c r="C1154" i="1"/>
  <c r="E528" i="4"/>
  <c r="F644" i="4"/>
  <c r="C638" i="1"/>
  <c r="G588" i="1"/>
  <c r="H588" i="1"/>
  <c r="G1524" i="1"/>
  <c r="H1524" i="1"/>
  <c r="F118" i="5"/>
  <c r="C1096" i="1"/>
  <c r="F311" i="4"/>
  <c r="C306" i="1"/>
  <c r="F129" i="6"/>
  <c r="C1423" i="1"/>
  <c r="F363" i="4"/>
  <c r="C358" i="1"/>
  <c r="D528" i="4"/>
  <c r="F529" i="4"/>
  <c r="C523" i="1"/>
  <c r="G466" i="1"/>
  <c r="H466" i="1"/>
  <c r="F344" i="4"/>
  <c r="C339" i="1"/>
  <c r="F396" i="4"/>
  <c r="C391" i="1"/>
  <c r="E350" i="4"/>
  <c r="E6" i="4"/>
  <c r="D3" i="1"/>
  <c r="D43" i="8"/>
  <c r="I21" i="3"/>
  <c r="D1046" i="1"/>
  <c r="D151" i="4"/>
  <c r="F139" i="4"/>
  <c r="C135" i="1"/>
  <c r="I28" i="3"/>
  <c r="D1435" i="1"/>
  <c r="E298" i="4"/>
  <c r="G40" i="1"/>
  <c r="H40" i="1"/>
  <c r="F7" i="4"/>
  <c r="D6" i="4"/>
  <c r="C3" i="1"/>
  <c r="F580" i="4"/>
  <c r="C574" i="1"/>
  <c r="E6" i="5"/>
  <c r="I20" i="3"/>
  <c r="D985" i="1"/>
  <c r="D408" i="4"/>
  <c r="F350" i="4"/>
  <c r="C345" i="1"/>
  <c r="E175" i="5"/>
  <c r="D1152" i="1" s="1"/>
  <c r="I22" i="3"/>
  <c r="D1153" i="1"/>
  <c r="B21" i="9"/>
  <c r="H1475" i="1"/>
  <c r="B192" i="9"/>
  <c r="F35" i="6"/>
  <c r="C1329" i="1"/>
  <c r="H25" i="3"/>
  <c r="F238" i="5"/>
  <c r="D237" i="5"/>
  <c r="C1215" i="1"/>
  <c r="G453" i="1"/>
  <c r="H453" i="1"/>
  <c r="G315" i="9"/>
  <c r="E315" i="9" s="1"/>
  <c r="F12" i="5"/>
  <c r="C990" i="1"/>
  <c r="F643" i="4"/>
  <c r="C637" i="1"/>
  <c r="G1235" i="1"/>
  <c r="H1235" i="1"/>
  <c r="F82" i="4"/>
  <c r="C78" i="1"/>
  <c r="F89" i="6"/>
  <c r="C1383" i="1"/>
  <c r="G317" i="9"/>
  <c r="E317" i="9" s="1"/>
  <c r="F625" i="4"/>
  <c r="C619" i="1"/>
  <c r="F263" i="4"/>
  <c r="C259" i="1"/>
  <c r="G310" i="9"/>
  <c r="E310" i="9" s="1"/>
  <c r="B310" i="9" s="1"/>
  <c r="F206" i="5"/>
  <c r="C1183" i="1"/>
  <c r="I17" i="3"/>
  <c r="E289" i="4"/>
  <c r="D147" i="1"/>
  <c r="E420" i="4"/>
  <c r="G4" i="1"/>
  <c r="H4" i="1"/>
  <c r="H1222" i="1" l="1"/>
  <c r="G1222" i="1"/>
  <c r="G1183" i="1"/>
  <c r="H1183" i="1"/>
  <c r="D412" i="4"/>
  <c r="H16" i="3"/>
  <c r="F6" i="4"/>
  <c r="C2" i="1"/>
  <c r="E407" i="4"/>
  <c r="D402" i="1" s="1"/>
  <c r="D293" i="1"/>
  <c r="I35" i="3"/>
  <c r="C1518" i="1"/>
  <c r="H11" i="3" s="1"/>
  <c r="G391" i="1"/>
  <c r="H391" i="1"/>
  <c r="G1096" i="1"/>
  <c r="H1096" i="1"/>
  <c r="H1517" i="1"/>
  <c r="G1517" i="1"/>
  <c r="G1167" i="1"/>
  <c r="H1167" i="1"/>
  <c r="G587" i="1"/>
  <c r="H587" i="1"/>
  <c r="F68" i="5"/>
  <c r="H21" i="3"/>
  <c r="C1046" i="1"/>
  <c r="G1435" i="1"/>
  <c r="H1435" i="1"/>
  <c r="G619" i="1"/>
  <c r="H619" i="1"/>
  <c r="G1215" i="1"/>
  <c r="H1215" i="1"/>
  <c r="H1329" i="1"/>
  <c r="G1329" i="1"/>
  <c r="H9" i="3"/>
  <c r="C403" i="1"/>
  <c r="G574" i="1"/>
  <c r="H574" i="1"/>
  <c r="D289" i="4"/>
  <c r="F151" i="4"/>
  <c r="H17" i="3"/>
  <c r="C147" i="1"/>
  <c r="D636" i="4"/>
  <c r="F528" i="4"/>
  <c r="C522" i="1"/>
  <c r="G1154" i="1"/>
  <c r="H1154" i="1"/>
  <c r="G159" i="1"/>
  <c r="H159" i="1"/>
  <c r="G415" i="1"/>
  <c r="H415" i="1"/>
  <c r="G293" i="1"/>
  <c r="H293" i="1"/>
  <c r="G259" i="1"/>
  <c r="H259" i="1"/>
  <c r="E635" i="4"/>
  <c r="D629" i="1" s="1"/>
  <c r="D414" i="1"/>
  <c r="G1383" i="1"/>
  <c r="H1383" i="1"/>
  <c r="G990" i="1"/>
  <c r="H990" i="1"/>
  <c r="H278" i="9"/>
  <c r="D984" i="1"/>
  <c r="G312" i="9"/>
  <c r="E312" i="9" s="1"/>
  <c r="G1423" i="1"/>
  <c r="H1423" i="1"/>
  <c r="E636" i="4"/>
  <c r="D630" i="1" s="1"/>
  <c r="D522" i="1"/>
  <c r="E291" i="4"/>
  <c r="D287" i="1" s="1"/>
  <c r="E413" i="4"/>
  <c r="D285" i="1"/>
  <c r="G78" i="1"/>
  <c r="H78" i="1"/>
  <c r="G637" i="1"/>
  <c r="H637" i="1"/>
  <c r="B315" i="9"/>
  <c r="E314" i="9"/>
  <c r="I10" i="3" s="1"/>
  <c r="F237" i="5"/>
  <c r="H23" i="3"/>
  <c r="C1214" i="1"/>
  <c r="E290" i="4"/>
  <c r="D286" i="1" s="1"/>
  <c r="E412" i="4"/>
  <c r="I16" i="3"/>
  <c r="D2" i="1"/>
  <c r="G339" i="1"/>
  <c r="H339" i="1"/>
  <c r="G358" i="1"/>
  <c r="H358" i="1"/>
  <c r="G306" i="1"/>
  <c r="H306" i="1"/>
  <c r="G638" i="1"/>
  <c r="H638" i="1"/>
  <c r="D635" i="4"/>
  <c r="F420" i="4"/>
  <c r="C414" i="1"/>
  <c r="G313" i="9"/>
  <c r="E313" i="9" s="1"/>
  <c r="B313" i="9" s="1"/>
  <c r="G1436" i="1"/>
  <c r="H1436" i="1"/>
  <c r="G220" i="1"/>
  <c r="H220" i="1"/>
  <c r="G1047" i="1"/>
  <c r="H1047" i="1"/>
  <c r="F407" i="4"/>
  <c r="C402" i="1"/>
  <c r="D6" i="5"/>
  <c r="E316" i="9"/>
  <c r="B317" i="9"/>
  <c r="G345" i="1"/>
  <c r="H345" i="1"/>
  <c r="G3" i="1"/>
  <c r="H3" i="1"/>
  <c r="G135" i="1"/>
  <c r="H135" i="1"/>
  <c r="E408" i="4"/>
  <c r="D403" i="1" s="1"/>
  <c r="D345" i="1"/>
  <c r="G523" i="1"/>
  <c r="H523" i="1"/>
  <c r="F176" i="5"/>
  <c r="D175" i="5"/>
  <c r="H22" i="3"/>
  <c r="C1153" i="1"/>
  <c r="G102" i="1"/>
  <c r="H102" i="1"/>
  <c r="G46" i="1"/>
  <c r="H46" i="1"/>
  <c r="K1450" i="9"/>
  <c r="F298" i="4"/>
  <c r="G985" i="1"/>
  <c r="H985" i="1"/>
  <c r="N3" i="9" l="1"/>
  <c r="E639" i="4"/>
  <c r="E414" i="4"/>
  <c r="D409" i="1" s="1"/>
  <c r="D407" i="1"/>
  <c r="D291" i="4"/>
  <c r="F289" i="4"/>
  <c r="D413" i="4"/>
  <c r="C285" i="1"/>
  <c r="F408" i="4"/>
  <c r="D290" i="4"/>
  <c r="F635" i="4"/>
  <c r="C629" i="1"/>
  <c r="K3" i="9"/>
  <c r="I9" i="3"/>
  <c r="G1518" i="1"/>
  <c r="H1518" i="1"/>
  <c r="G1153" i="1"/>
  <c r="H1153" i="1"/>
  <c r="G147" i="1"/>
  <c r="H147" i="1"/>
  <c r="G522" i="1"/>
  <c r="H522" i="1"/>
  <c r="G1046" i="1"/>
  <c r="H1046" i="1"/>
  <c r="F636" i="4"/>
  <c r="C630" i="1"/>
  <c r="G2" i="1"/>
  <c r="H2" i="1"/>
  <c r="G284" i="9"/>
  <c r="E284" i="9" s="1"/>
  <c r="B284" i="9" s="1"/>
  <c r="G278" i="9"/>
  <c r="E278" i="9" s="1"/>
  <c r="F6" i="5"/>
  <c r="C984" i="1"/>
  <c r="E640" i="4"/>
  <c r="E415" i="4"/>
  <c r="D410" i="1" s="1"/>
  <c r="D408" i="1"/>
  <c r="G402" i="1"/>
  <c r="H402" i="1"/>
  <c r="F175" i="5"/>
  <c r="C1152" i="1"/>
  <c r="G414" i="1"/>
  <c r="H414" i="1"/>
  <c r="G1214" i="1"/>
  <c r="H1214" i="1"/>
  <c r="E311" i="9"/>
  <c r="I11" i="3" s="1"/>
  <c r="B312" i="9"/>
  <c r="G403" i="1"/>
  <c r="H403" i="1"/>
  <c r="D639" i="4"/>
  <c r="D414" i="4"/>
  <c r="F412" i="4"/>
  <c r="C407" i="1"/>
  <c r="F414" i="4" l="1"/>
  <c r="C409" i="1"/>
  <c r="D415" i="4"/>
  <c r="F413" i="4"/>
  <c r="D640" i="4"/>
  <c r="D641" i="4" s="1"/>
  <c r="C408" i="1"/>
  <c r="F639" i="4"/>
  <c r="C633" i="1"/>
  <c r="H8" i="3"/>
  <c r="G984" i="1"/>
  <c r="H984" i="1"/>
  <c r="F290" i="4"/>
  <c r="C286" i="1"/>
  <c r="E641" i="4"/>
  <c r="D633" i="1"/>
  <c r="E277" i="9"/>
  <c r="B278" i="9"/>
  <c r="E642" i="4"/>
  <c r="D634" i="1"/>
  <c r="G630" i="1"/>
  <c r="H630" i="1"/>
  <c r="G407" i="1"/>
  <c r="H407" i="1"/>
  <c r="G1152" i="1"/>
  <c r="H1152" i="1"/>
  <c r="F291" i="4"/>
  <c r="C287" i="1"/>
  <c r="G629" i="1"/>
  <c r="H629" i="1"/>
  <c r="G285" i="1"/>
  <c r="H285" i="1"/>
  <c r="G286" i="1" l="1"/>
  <c r="H286" i="1"/>
  <c r="E646" i="4"/>
  <c r="D636" i="1"/>
  <c r="E645" i="4"/>
  <c r="D635" i="1"/>
  <c r="F641" i="4"/>
  <c r="C635" i="1"/>
  <c r="F415" i="4"/>
  <c r="C410" i="1"/>
  <c r="M3" i="9"/>
  <c r="I8" i="3"/>
  <c r="G408" i="1"/>
  <c r="H408" i="1"/>
  <c r="G633" i="1"/>
  <c r="H633" i="1"/>
  <c r="D642" i="4"/>
  <c r="F640" i="4"/>
  <c r="C634" i="1"/>
  <c r="G409" i="1"/>
  <c r="H409" i="1"/>
  <c r="G287" i="1"/>
  <c r="H287" i="1"/>
  <c r="D646" i="4" l="1"/>
  <c r="F642" i="4"/>
  <c r="C636" i="1"/>
  <c r="G276" i="9"/>
  <c r="E276" i="9" s="1"/>
  <c r="B276" i="9" s="1"/>
  <c r="G410" i="1"/>
  <c r="H410" i="1"/>
  <c r="I19" i="3"/>
  <c r="D640" i="1"/>
  <c r="G635" i="1"/>
  <c r="H635" i="1"/>
  <c r="I18" i="3"/>
  <c r="D639" i="1"/>
  <c r="G634" i="1"/>
  <c r="H634" i="1"/>
  <c r="D645" i="4"/>
  <c r="F645" i="4" l="1"/>
  <c r="H18" i="3"/>
  <c r="C639" i="1"/>
  <c r="G636" i="1"/>
  <c r="H636" i="1"/>
  <c r="H7" i="3"/>
  <c r="F646" i="4"/>
  <c r="H19" i="3"/>
  <c r="C640" i="1"/>
  <c r="G639" i="1" l="1"/>
  <c r="H639" i="1"/>
  <c r="J3" i="9"/>
  <c r="G640" i="1"/>
  <c r="H640" i="1"/>
  <c r="G274" i="9" l="1"/>
  <c r="M272" i="9"/>
  <c r="L272" i="9"/>
  <c r="H274" i="9"/>
  <c r="H18" i="9"/>
  <c r="G18" i="9"/>
  <c r="I13" i="9"/>
  <c r="I8" i="9"/>
  <c r="M15" i="9"/>
  <c r="I5" i="9"/>
  <c r="K11" i="9"/>
  <c r="J17" i="9"/>
  <c r="J5" i="9"/>
  <c r="L16" i="9"/>
  <c r="J6" i="9"/>
  <c r="I11" i="9"/>
  <c r="J13" i="9"/>
  <c r="K9" i="9"/>
  <c r="L15" i="9"/>
  <c r="F15" i="9" s="1"/>
  <c r="J7" i="9"/>
  <c r="J9" i="9"/>
  <c r="H15" i="9"/>
  <c r="K5" i="9"/>
  <c r="J10" i="9"/>
  <c r="M16" i="9"/>
  <c r="K10" i="9"/>
  <c r="G16" i="9"/>
  <c r="K7" i="9"/>
  <c r="J12" i="9"/>
  <c r="I6" i="9"/>
  <c r="K12" i="9"/>
  <c r="G17" i="9"/>
  <c r="I7" i="9"/>
  <c r="K13" i="9"/>
  <c r="H17" i="9"/>
  <c r="I9" i="9"/>
  <c r="K6" i="9"/>
  <c r="J11" i="9"/>
  <c r="I17" i="9"/>
  <c r="J8" i="9"/>
  <c r="G15" i="9"/>
  <c r="K8" i="9"/>
  <c r="I12" i="9"/>
  <c r="E12" i="9" s="1"/>
  <c r="B12" i="9" s="1"/>
  <c r="H16" i="9"/>
  <c r="E18" i="9" l="1"/>
  <c r="B18" i="9" s="1"/>
  <c r="F272" i="9"/>
  <c r="E16" i="9"/>
  <c r="E7" i="9"/>
  <c r="B7" i="9" s="1"/>
  <c r="E274" i="9"/>
  <c r="B274" i="9" s="1"/>
  <c r="E6" i="9"/>
  <c r="B6" i="9" s="1"/>
  <c r="F16" i="9"/>
  <c r="E9" i="9"/>
  <c r="B9" i="9" s="1"/>
  <c r="E17" i="9"/>
  <c r="B17" i="9" s="1"/>
  <c r="E10" i="9"/>
  <c r="B10" i="9" s="1"/>
  <c r="E11" i="9"/>
  <c r="B11" i="9" s="1"/>
  <c r="E8" i="9"/>
  <c r="B8" i="9" s="1"/>
  <c r="E13" i="9"/>
  <c r="B13" i="9" s="1"/>
  <c r="B272" i="9"/>
  <c r="F20" i="9"/>
  <c r="E5" i="9"/>
  <c r="E15" i="9"/>
  <c r="E20" i="9"/>
  <c r="I7" i="3" s="1"/>
  <c r="B16" i="9" l="1"/>
  <c r="F14" i="9"/>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<sst xmlns="http://schemas.openxmlformats.org/spreadsheetml/2006/main" count="4369" uniqueCount="3421">
  <si>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</si>
  <si>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</si>
  <si>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</si>
  <si>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</si>
  <si>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</si>
  <si>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</si>
  <si>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</si>
  <si>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</si>
  <si>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</si>
  <si>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</si>
  <si>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</si>
  <si>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</si>
  <si>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</si>
  <si>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</si>
  <si>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</si>
  <si>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</si>
  <si>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</si>
  <si>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</si>
  <si>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</si>
  <si>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</si>
  <si>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</si>
  <si>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</si>
  <si>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</si>
  <si>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</si>
  <si>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</si>
  <si>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</si>
  <si>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</si>
  <si>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</si>
  <si>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</si>
  <si>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</si>
  <si>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</si>
  <si>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NOVALJA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</si>
  <si>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</si>
  <si>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</si>
  <si>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</si>
  <si>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</si>
  <si>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</si>
  <si>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</si>
  <si>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</si>
  <si>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</si>
  <si>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</si>
  <si>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</si>
  <si>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</si>
  <si>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</si>
  <si>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</si>
  <si>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</si>
  <si>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</si>
  <si>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</si>
  <si>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</si>
  <si>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28508 - GRAD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</si>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</sst>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10316638.890000001</v>
      </c>
      <c r="D2" s="6">
        <f>'PR-RAS'!E6</f>
        <v>12512852.109999999</v>
      </c>
      <c r="E2" s="6">
        <v>0</v>
      </c>
      <c r="F2" s="6">
        <v>0</v>
      </c>
      <c r="G2" s="7">
        <f t="shared" ref="G2:G264" si="0">(B2/1000)*(C2*1+D2*2)</f>
        <v>35342.343110000002</v>
      </c>
      <c r="H2" s="7">
        <f t="shared" ref="H2:H264" si="1">ABS(C2-ROUND(C2,0))+ABS(D2-ROUND(D2,0))</f>
        <v>0.2199999988079071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4665832.88</v>
      </c>
      <c r="D3" s="1">
        <f>'PR-RAS'!E7</f>
        <v>4644676.34</v>
      </c>
      <c r="E3" s="1">
        <v>0</v>
      </c>
      <c r="F3" s="1">
        <v>0</v>
      </c>
      <c r="G3" s="2">
        <f t="shared" si="0"/>
        <v>27910.371119999996</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1502896.94</v>
      </c>
      <c r="D4" s="1">
        <f>'PR-RAS'!E8</f>
        <v>2069542.3000000003</v>
      </c>
      <c r="E4" s="1">
        <v>0</v>
      </c>
      <c r="F4" s="1">
        <v>0</v>
      </c>
      <c r="G4" s="2">
        <f t="shared" si="0"/>
        <v>16925.944620000002</v>
      </c>
      <c r="H4" s="2">
        <f t="shared" si="1"/>
        <v>0.36000000033527613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835906.92</v>
      </c>
      <c r="D5" s="1">
        <f>'PR-RAS'!E9</f>
        <v>1276272.3400000001</v>
      </c>
      <c r="E5" s="1">
        <v>0</v>
      </c>
      <c r="F5" s="1">
        <v>0</v>
      </c>
      <c r="G5" s="2">
        <f t="shared" si="0"/>
        <v>13553.806400000001</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81879.820000000007</v>
      </c>
      <c r="D6" s="1">
        <f>'PR-RAS'!E10</f>
        <v>124616.91</v>
      </c>
      <c r="E6" s="1">
        <v>0</v>
      </c>
      <c r="F6" s="1">
        <v>0</v>
      </c>
      <c r="G6" s="2">
        <f t="shared" si="0"/>
        <v>1655.5682000000002</v>
      </c>
      <c r="H6" s="2">
        <f t="shared" si="1"/>
        <v>0.26999999998952262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522321.35</v>
      </c>
      <c r="D7" s="1">
        <f>'PR-RAS'!E11</f>
        <v>534425.48</v>
      </c>
      <c r="E7" s="1">
        <v>0</v>
      </c>
      <c r="F7" s="1">
        <v>0</v>
      </c>
      <c r="G7" s="2">
        <f t="shared" si="0"/>
        <v>9547.0338600000014</v>
      </c>
      <c r="H7" s="2">
        <f t="shared" si="1"/>
        <v>0.82999999995809048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92418.27</v>
      </c>
      <c r="D8" s="1">
        <f>'PR-RAS'!E12</f>
        <v>173525.26</v>
      </c>
      <c r="E8" s="1">
        <v>0</v>
      </c>
      <c r="F8" s="1">
        <v>0</v>
      </c>
      <c r="G8" s="2">
        <f t="shared" si="0"/>
        <v>3076.2815300000002</v>
      </c>
      <c r="H8" s="2">
        <f t="shared" si="1"/>
        <v>0.53000000001338776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101605.81</v>
      </c>
      <c r="D9" s="1">
        <f>'PR-RAS'!E13</f>
        <v>98485.8</v>
      </c>
      <c r="E9" s="1">
        <v>0</v>
      </c>
      <c r="F9" s="1">
        <v>0</v>
      </c>
      <c r="G9" s="2">
        <f t="shared" si="0"/>
        <v>2388.6192800000003</v>
      </c>
      <c r="H9" s="2">
        <f t="shared" si="1"/>
        <v>0.38999999999941792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13630.22</v>
      </c>
      <c r="E10" s="1">
        <v>0</v>
      </c>
      <c r="F10" s="1">
        <v>0</v>
      </c>
      <c r="G10" s="2">
        <f t="shared" si="0"/>
        <v>245.34395999999998</v>
      </c>
      <c r="H10" s="2">
        <f t="shared" si="1"/>
        <v>0.21999999999934516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131235.23000000001</v>
      </c>
      <c r="D11" s="1">
        <f>'PR-RAS'!E15</f>
        <v>151413.71</v>
      </c>
      <c r="E11" s="1">
        <v>0</v>
      </c>
      <c r="F11" s="1">
        <v>0</v>
      </c>
      <c r="G11" s="2">
        <f t="shared" si="0"/>
        <v>4340.6265000000003</v>
      </c>
      <c r="H11" s="2">
        <f t="shared" si="1"/>
        <v>0.52000000001862645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2611917.6</v>
      </c>
      <c r="D19" s="1">
        <f>'PR-RAS'!E23</f>
        <v>2042382.27</v>
      </c>
      <c r="E19" s="1">
        <v>0</v>
      </c>
      <c r="F19" s="1">
        <v>0</v>
      </c>
      <c r="G19" s="2">
        <f t="shared" si="0"/>
        <v>120540.27852000001</v>
      </c>
      <c r="H19" s="2">
        <f t="shared" si="1"/>
        <v>0.66999999992549419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708291.51</v>
      </c>
      <c r="D20" s="1">
        <f>'PR-RAS'!E24</f>
        <v>836749.27</v>
      </c>
      <c r="E20" s="1">
        <v>0</v>
      </c>
      <c r="F20" s="1">
        <v>0</v>
      </c>
      <c r="G20" s="2">
        <f t="shared" si="0"/>
        <v>45254.010949999996</v>
      </c>
      <c r="H20" s="2">
        <f t="shared" si="1"/>
        <v>0.76000000000931323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1903626.09</v>
      </c>
      <c r="D23" s="1">
        <f>'PR-RAS'!E27</f>
        <v>1205633</v>
      </c>
      <c r="E23" s="1">
        <v>0</v>
      </c>
      <c r="F23" s="1">
        <v>0</v>
      </c>
      <c r="G23" s="2">
        <f t="shared" si="0"/>
        <v>94927.625979999997</v>
      </c>
      <c r="H23" s="2">
        <f t="shared" si="1"/>
        <v>9.0000000083819032E-2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551018.34</v>
      </c>
      <c r="D25" s="1">
        <f>'PR-RAS'!E29</f>
        <v>532751.77</v>
      </c>
      <c r="E25" s="1">
        <v>0</v>
      </c>
      <c r="F25" s="1">
        <v>0</v>
      </c>
      <c r="G25" s="2">
        <f t="shared" si="0"/>
        <v>38796.525119999998</v>
      </c>
      <c r="H25" s="2">
        <f t="shared" si="1"/>
        <v>0.56999999994877726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550089.1</v>
      </c>
      <c r="D27" s="1">
        <f>'PR-RAS'!E31</f>
        <v>532751.77</v>
      </c>
      <c r="E27" s="1">
        <v>0</v>
      </c>
      <c r="F27" s="1">
        <v>0</v>
      </c>
      <c r="G27" s="2">
        <f t="shared" si="0"/>
        <v>42005.408640000001</v>
      </c>
      <c r="H27" s="2">
        <f t="shared" si="1"/>
        <v>0.32999999995809048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929.24</v>
      </c>
      <c r="D29" s="1">
        <f>'PR-RAS'!E33</f>
        <v>0</v>
      </c>
      <c r="E29" s="1">
        <v>0</v>
      </c>
      <c r="F29" s="1">
        <v>0</v>
      </c>
      <c r="G29" s="2">
        <f t="shared" si="0"/>
        <v>26.018720000000002</v>
      </c>
      <c r="H29" s="2">
        <f t="shared" si="1"/>
        <v>0.24000000000000909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2305528.08</v>
      </c>
      <c r="D46" s="1">
        <f>'PR-RAS'!E50</f>
        <v>3566993.8599999994</v>
      </c>
      <c r="E46" s="1">
        <v>0</v>
      </c>
      <c r="F46" s="1">
        <v>0</v>
      </c>
      <c r="G46" s="2">
        <f t="shared" si="0"/>
        <v>424778.21099999995</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660556.86</v>
      </c>
      <c r="D55" s="1">
        <f>'PR-RAS'!E59</f>
        <v>690516.07000000007</v>
      </c>
      <c r="E55" s="1">
        <v>0</v>
      </c>
      <c r="F55" s="1">
        <v>0</v>
      </c>
      <c r="G55" s="2">
        <f t="shared" si="0"/>
        <v>110245.806</v>
      </c>
      <c r="H55" s="2">
        <f t="shared" si="1"/>
        <v>0.21000000007916242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31949.39</v>
      </c>
      <c r="D56" s="1">
        <f>'PR-RAS'!E60</f>
        <v>76622.41</v>
      </c>
      <c r="E56" s="1">
        <v>0</v>
      </c>
      <c r="F56" s="1">
        <v>0</v>
      </c>
      <c r="G56" s="2">
        <f t="shared" si="0"/>
        <v>10185.681550000001</v>
      </c>
      <c r="H56" s="2">
        <f t="shared" si="1"/>
        <v>0.80000000000291038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628607.47</v>
      </c>
      <c r="D57" s="1">
        <f>'PR-RAS'!E61</f>
        <v>613893.66</v>
      </c>
      <c r="E57" s="1">
        <v>0</v>
      </c>
      <c r="F57" s="1">
        <v>0</v>
      </c>
      <c r="G57" s="2">
        <f t="shared" si="0"/>
        <v>103958.10824</v>
      </c>
      <c r="H57" s="2">
        <f t="shared" si="1"/>
        <v>0.80999999993946403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50200.46</v>
      </c>
      <c r="D58" s="1">
        <f>'PR-RAS'!E62</f>
        <v>270068.02</v>
      </c>
      <c r="E58" s="1">
        <v>0</v>
      </c>
      <c r="F58" s="1">
        <v>0</v>
      </c>
      <c r="G58" s="2">
        <f t="shared" si="0"/>
        <v>33649.180500000002</v>
      </c>
      <c r="H58" s="2">
        <f t="shared" si="1"/>
        <v>0.48000000001775334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50200.46</v>
      </c>
      <c r="D60" s="1">
        <f>'PR-RAS'!E64</f>
        <v>270068.02</v>
      </c>
      <c r="E60" s="1">
        <v>0</v>
      </c>
      <c r="F60" s="1">
        <v>0</v>
      </c>
      <c r="G60" s="2">
        <f t="shared" si="0"/>
        <v>34829.853499999997</v>
      </c>
      <c r="H60" s="2">
        <f t="shared" si="1"/>
        <v>0.48000000001775334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6928.13</v>
      </c>
      <c r="D64" s="1">
        <f>'PR-RAS'!E68</f>
        <v>9128.2099999999991</v>
      </c>
      <c r="E64" s="1">
        <v>0</v>
      </c>
      <c r="F64" s="1">
        <v>0</v>
      </c>
      <c r="G64" s="2">
        <f t="shared" si="0"/>
        <v>1586.6266499999999</v>
      </c>
      <c r="H64" s="2">
        <f t="shared" si="1"/>
        <v>0.33999999999923602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4008.23</v>
      </c>
      <c r="D65" s="1">
        <f>'PR-RAS'!E69</f>
        <v>3114.04</v>
      </c>
      <c r="E65" s="1">
        <v>0</v>
      </c>
      <c r="F65" s="1">
        <v>0</v>
      </c>
      <c r="G65" s="2">
        <f t="shared" si="0"/>
        <v>655.12383999999997</v>
      </c>
      <c r="H65" s="2">
        <f t="shared" si="1"/>
        <v>0.26999999999998181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2919.9</v>
      </c>
      <c r="D66" s="1">
        <f>'PR-RAS'!E70</f>
        <v>6014.17</v>
      </c>
      <c r="E66" s="1">
        <v>0</v>
      </c>
      <c r="F66" s="1">
        <v>0</v>
      </c>
      <c r="G66" s="2">
        <f t="shared" si="0"/>
        <v>971.63560000000007</v>
      </c>
      <c r="H66" s="2">
        <f t="shared" si="1"/>
        <v>0.26999999999998181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1587842.6300000001</v>
      </c>
      <c r="D70" s="1">
        <f>'PR-RAS'!E74</f>
        <v>2597281.5599999996</v>
      </c>
      <c r="E70" s="1">
        <v>0</v>
      </c>
      <c r="F70" s="1">
        <v>0</v>
      </c>
      <c r="G70" s="2">
        <f t="shared" si="0"/>
        <v>467985.99674999999</v>
      </c>
      <c r="H70" s="2">
        <f t="shared" si="1"/>
        <v>0.81000000028871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50906.05</v>
      </c>
      <c r="D71" s="1">
        <f>'PR-RAS'!E75</f>
        <v>106382.3</v>
      </c>
      <c r="E71" s="1">
        <v>0</v>
      </c>
      <c r="F71" s="1">
        <v>0</v>
      </c>
      <c r="G71" s="2">
        <f t="shared" si="0"/>
        <v>18456.945500000002</v>
      </c>
      <c r="H71" s="2">
        <f t="shared" si="1"/>
        <v>0.35000000000582077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1536936.58</v>
      </c>
      <c r="D72" s="1">
        <f>'PR-RAS'!E76</f>
        <v>2490899.2599999998</v>
      </c>
      <c r="E72" s="1">
        <v>0</v>
      </c>
      <c r="F72" s="1">
        <v>0</v>
      </c>
      <c r="G72" s="2">
        <f t="shared" si="0"/>
        <v>462830.19209999993</v>
      </c>
      <c r="H72" s="2">
        <f t="shared" si="1"/>
        <v>0.67999999970197678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845514.27</v>
      </c>
      <c r="D78" s="1">
        <f>'PR-RAS'!E82</f>
        <v>945393.11</v>
      </c>
      <c r="E78" s="1">
        <v>0</v>
      </c>
      <c r="F78" s="1">
        <v>0</v>
      </c>
      <c r="G78" s="2">
        <f t="shared" si="0"/>
        <v>210695.13773000002</v>
      </c>
      <c r="H78" s="2">
        <f t="shared" si="1"/>
        <v>0.38000000000465661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1144.28</v>
      </c>
      <c r="D79" s="1">
        <f>'PR-RAS'!E83</f>
        <v>7812.91</v>
      </c>
      <c r="E79" s="1">
        <v>0</v>
      </c>
      <c r="F79" s="1">
        <v>0</v>
      </c>
      <c r="G79" s="2">
        <f t="shared" si="0"/>
        <v>1308.0677999999998</v>
      </c>
      <c r="H79" s="2">
        <f t="shared" si="1"/>
        <v>0.37000000000011823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1144.28</v>
      </c>
      <c r="D81" s="1">
        <f>'PR-RAS'!E85</f>
        <v>7812.91</v>
      </c>
      <c r="E81" s="1">
        <v>0</v>
      </c>
      <c r="F81" s="1">
        <v>0</v>
      </c>
      <c r="G81" s="2">
        <f t="shared" si="0"/>
        <v>1341.6079999999999</v>
      </c>
      <c r="H81" s="2">
        <f t="shared" si="1"/>
        <v>0.37000000000011823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844369.99</v>
      </c>
      <c r="D87" s="1">
        <f>'PR-RAS'!E91</f>
        <v>937580.2</v>
      </c>
      <c r="E87" s="1">
        <v>0</v>
      </c>
      <c r="F87" s="1">
        <v>0</v>
      </c>
      <c r="G87" s="2">
        <f t="shared" si="0"/>
        <v>233879.61353999996</v>
      </c>
      <c r="H87" s="2">
        <f t="shared" si="1"/>
        <v>0.2099999999627471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442378.39</v>
      </c>
      <c r="D88" s="1">
        <f>'PR-RAS'!E92</f>
        <v>511244.5</v>
      </c>
      <c r="E88" s="1">
        <v>0</v>
      </c>
      <c r="F88" s="1">
        <v>0</v>
      </c>
      <c r="G88" s="2">
        <f t="shared" si="0"/>
        <v>127443.46293000001</v>
      </c>
      <c r="H88" s="2">
        <f t="shared" si="1"/>
        <v>0.89000000001396984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386399.85</v>
      </c>
      <c r="D89" s="1">
        <f>'PR-RAS'!E93</f>
        <v>403220.87</v>
      </c>
      <c r="E89" s="1">
        <v>0</v>
      </c>
      <c r="F89" s="1">
        <v>0</v>
      </c>
      <c r="G89" s="2">
        <f t="shared" si="0"/>
        <v>104970.05991999999</v>
      </c>
      <c r="H89" s="2">
        <f t="shared" si="1"/>
        <v>0.28000000002793968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15591.75</v>
      </c>
      <c r="D90" s="1">
        <f>'PR-RAS'!E94</f>
        <v>23114.83</v>
      </c>
      <c r="E90" s="1">
        <v>0</v>
      </c>
      <c r="F90" s="1">
        <v>0</v>
      </c>
      <c r="G90" s="2">
        <f t="shared" si="0"/>
        <v>5502.1054899999999</v>
      </c>
      <c r="H90" s="2">
        <f t="shared" si="1"/>
        <v>0.41999999999825377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2315241.25</v>
      </c>
      <c r="D102" s="1">
        <f>'PR-RAS'!E106</f>
        <v>2863158.73</v>
      </c>
      <c r="E102" s="1">
        <v>0</v>
      </c>
      <c r="F102" s="1">
        <v>0</v>
      </c>
      <c r="G102" s="2">
        <f t="shared" si="0"/>
        <v>812197.42971000005</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356446.94999999995</v>
      </c>
      <c r="D103" s="1">
        <f>'PR-RAS'!E107</f>
        <v>378502.88</v>
      </c>
      <c r="E103" s="1">
        <v>0</v>
      </c>
      <c r="F103" s="1">
        <v>0</v>
      </c>
      <c r="G103" s="2">
        <f t="shared" si="0"/>
        <v>113572.17641999999</v>
      </c>
      <c r="H103" s="2">
        <f t="shared" si="1"/>
        <v>0.17000000004190952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36585.54</v>
      </c>
      <c r="D105" s="1">
        <f>'PR-RAS'!E109</f>
        <v>29208.23</v>
      </c>
      <c r="E105" s="1">
        <v>0</v>
      </c>
      <c r="F105" s="1">
        <v>0</v>
      </c>
      <c r="G105" s="2">
        <f t="shared" si="0"/>
        <v>9880.2079999999987</v>
      </c>
      <c r="H105" s="2">
        <f t="shared" si="1"/>
        <v>0.68999999999869033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319861.40999999997</v>
      </c>
      <c r="D107" s="1">
        <f>'PR-RAS'!E111</f>
        <v>349294.65</v>
      </c>
      <c r="E107" s="1">
        <v>0</v>
      </c>
      <c r="F107" s="1">
        <v>0</v>
      </c>
      <c r="G107" s="2">
        <f t="shared" si="0"/>
        <v>107955.77525999999</v>
      </c>
      <c r="H107" s="2">
        <f t="shared" si="1"/>
        <v>0.75999999995110556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201693.99</v>
      </c>
      <c r="D108" s="1">
        <f>'PR-RAS'!E112</f>
        <v>168573.6</v>
      </c>
      <c r="E108" s="1">
        <v>0</v>
      </c>
      <c r="F108" s="1">
        <v>0</v>
      </c>
      <c r="G108" s="2">
        <f t="shared" si="0"/>
        <v>57656.007329999993</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5847.87</v>
      </c>
      <c r="D110" s="1">
        <f>'PR-RAS'!E114</f>
        <v>6793.06</v>
      </c>
      <c r="E110" s="1">
        <v>0</v>
      </c>
      <c r="F110" s="1">
        <v>0</v>
      </c>
      <c r="G110" s="2">
        <f t="shared" si="0"/>
        <v>2118.3049100000003</v>
      </c>
      <c r="H110" s="2">
        <f t="shared" si="1"/>
        <v>0.19000000000050932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63.6</v>
      </c>
      <c r="D111" s="1">
        <f>'PR-RAS'!E115</f>
        <v>146.53</v>
      </c>
      <c r="E111" s="1">
        <v>0</v>
      </c>
      <c r="F111" s="1">
        <v>0</v>
      </c>
      <c r="G111" s="2">
        <f t="shared" si="0"/>
        <v>39.232600000000005</v>
      </c>
      <c r="H111" s="2">
        <f t="shared" si="1"/>
        <v>0.86999999999999744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195782.52</v>
      </c>
      <c r="D113" s="1">
        <f>'PR-RAS'!E117</f>
        <v>161634.01</v>
      </c>
      <c r="E113" s="1">
        <v>0</v>
      </c>
      <c r="F113" s="1">
        <v>0</v>
      </c>
      <c r="G113" s="2">
        <f t="shared" si="0"/>
        <v>58133.660480000006</v>
      </c>
      <c r="H113" s="2">
        <f t="shared" si="1"/>
        <v>0.4900000000197906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1757100.31</v>
      </c>
      <c r="D116" s="1">
        <f>'PR-RAS'!E120</f>
        <v>2316082.25</v>
      </c>
      <c r="E116" s="1">
        <v>0</v>
      </c>
      <c r="F116" s="1">
        <v>0</v>
      </c>
      <c r="G116" s="2">
        <f t="shared" si="0"/>
        <v>734765.45315000007</v>
      </c>
      <c r="H116" s="2">
        <f t="shared" si="1"/>
        <v>0.56000000005587935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1022741.02</v>
      </c>
      <c r="D117" s="1">
        <f>'PR-RAS'!E121</f>
        <v>1493007.76</v>
      </c>
      <c r="E117" s="1">
        <v>0</v>
      </c>
      <c r="F117" s="1">
        <v>0</v>
      </c>
      <c r="G117" s="2">
        <f t="shared" si="0"/>
        <v>465015.75864000001</v>
      </c>
      <c r="H117" s="2">
        <f t="shared" si="1"/>
        <v>0.26000000000931323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734359.29</v>
      </c>
      <c r="D118" s="1">
        <f>'PR-RAS'!E122</f>
        <v>823074.49</v>
      </c>
      <c r="E118" s="1">
        <v>0</v>
      </c>
      <c r="F118" s="1">
        <v>0</v>
      </c>
      <c r="G118" s="2">
        <f t="shared" si="0"/>
        <v>278519.46759000001</v>
      </c>
      <c r="H118" s="2">
        <f t="shared" si="1"/>
        <v>0.78000000002793968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64540.15</v>
      </c>
      <c r="D120" s="1">
        <f>'PR-RAS'!E124</f>
        <v>74942.27</v>
      </c>
      <c r="E120" s="1">
        <v>0</v>
      </c>
      <c r="F120" s="1">
        <v>0</v>
      </c>
      <c r="G120" s="2">
        <f t="shared" si="0"/>
        <v>25516.538109999998</v>
      </c>
      <c r="H120" s="2">
        <f t="shared" si="1"/>
        <v>0.42000000000552973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40352.82</v>
      </c>
      <c r="D121" s="1">
        <f>'PR-RAS'!E125</f>
        <v>42612.43</v>
      </c>
      <c r="E121" s="1">
        <v>0</v>
      </c>
      <c r="F121" s="1">
        <v>0</v>
      </c>
      <c r="G121" s="2">
        <f t="shared" si="0"/>
        <v>15069.321599999999</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40352.82</v>
      </c>
      <c r="D123" s="1">
        <f>'PR-RAS'!E127</f>
        <v>42612.43</v>
      </c>
      <c r="E123" s="1">
        <v>0</v>
      </c>
      <c r="F123" s="1">
        <v>0</v>
      </c>
      <c r="G123" s="2">
        <f t="shared" si="0"/>
        <v>15320.476959999998</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24187.33</v>
      </c>
      <c r="D124" s="1">
        <f>'PR-RAS'!E128</f>
        <v>32329.84</v>
      </c>
      <c r="E124" s="1">
        <v>0</v>
      </c>
      <c r="F124" s="1">
        <v>0</v>
      </c>
      <c r="G124" s="2">
        <f t="shared" si="0"/>
        <v>10928.18223</v>
      </c>
      <c r="H124" s="2">
        <f t="shared" si="1"/>
        <v>0.49000000000160071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1200.02</v>
      </c>
      <c r="D125" s="1">
        <f>'PR-RAS'!E129</f>
        <v>9166</v>
      </c>
      <c r="E125" s="1">
        <v>0</v>
      </c>
      <c r="F125" s="1">
        <v>0</v>
      </c>
      <c r="G125" s="2">
        <f t="shared" si="0"/>
        <v>2421.97048</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22987.31</v>
      </c>
      <c r="D126" s="1">
        <f>'PR-RAS'!E130</f>
        <v>23163.84</v>
      </c>
      <c r="E126" s="1">
        <v>0</v>
      </c>
      <c r="F126" s="1">
        <v>0</v>
      </c>
      <c r="G126" s="2">
        <f t="shared" si="0"/>
        <v>8664.3737500000007</v>
      </c>
      <c r="H126" s="2">
        <f t="shared" si="1"/>
        <v>0.47000000000116415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119982.26000000001</v>
      </c>
      <c r="D135" s="1">
        <f>'PR-RAS'!E139</f>
        <v>417687.8</v>
      </c>
      <c r="E135" s="1">
        <v>0</v>
      </c>
      <c r="F135" s="1">
        <v>0</v>
      </c>
      <c r="G135" s="2">
        <f t="shared" si="0"/>
        <v>128017.95324</v>
      </c>
      <c r="H135" s="2">
        <f t="shared" si="1"/>
        <v>0.46000000002095476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109757.69</v>
      </c>
      <c r="D136" s="1">
        <f>'PR-RAS'!E140</f>
        <v>182349.12</v>
      </c>
      <c r="E136" s="1">
        <v>0</v>
      </c>
      <c r="F136" s="1">
        <v>0</v>
      </c>
      <c r="G136" s="2">
        <f t="shared" si="0"/>
        <v>64051.55055</v>
      </c>
      <c r="H136" s="2">
        <f t="shared" si="1"/>
        <v>0.42999999999301508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109757.69</v>
      </c>
      <c r="D145" s="1">
        <f>'PR-RAS'!E149</f>
        <v>182349.12</v>
      </c>
      <c r="E145" s="1">
        <v>0</v>
      </c>
      <c r="F145" s="1">
        <v>0</v>
      </c>
      <c r="G145" s="2">
        <f t="shared" si="0"/>
        <v>68321.653919999997</v>
      </c>
      <c r="H145" s="2">
        <f t="shared" si="1"/>
        <v>0.42999999999301508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10224.57</v>
      </c>
      <c r="D146" s="1">
        <f>'PR-RAS'!E150</f>
        <v>235338.68</v>
      </c>
      <c r="E146" s="1">
        <v>0</v>
      </c>
      <c r="F146" s="1">
        <v>0</v>
      </c>
      <c r="G146" s="2">
        <f t="shared" si="0"/>
        <v>69730.779849999992</v>
      </c>
      <c r="H146" s="2">
        <f t="shared" si="1"/>
        <v>0.75000000000727596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5262934.9800000004</v>
      </c>
      <c r="D147" s="1">
        <f>'PR-RAS'!E151</f>
        <v>6538294.8399999999</v>
      </c>
      <c r="E147" s="1">
        <v>0</v>
      </c>
      <c r="F147" s="1">
        <v>0</v>
      </c>
      <c r="G147" s="2">
        <f t="shared" si="0"/>
        <v>2677570.60036</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1357891.8</v>
      </c>
      <c r="D148" s="1">
        <f>'PR-RAS'!E152</f>
        <v>1658973.31</v>
      </c>
      <c r="E148" s="1">
        <v>0</v>
      </c>
      <c r="F148" s="1">
        <v>0</v>
      </c>
      <c r="G148" s="2">
        <f t="shared" si="0"/>
        <v>687348.2477399999</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1127202.8600000001</v>
      </c>
      <c r="D149" s="1">
        <f>'PR-RAS'!E153</f>
        <v>1355058.49</v>
      </c>
      <c r="E149" s="1">
        <v>0</v>
      </c>
      <c r="F149" s="1">
        <v>0</v>
      </c>
      <c r="G149" s="2">
        <f t="shared" si="0"/>
        <v>567923.33632</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1127202.8600000001</v>
      </c>
      <c r="D150" s="1">
        <f>'PR-RAS'!E154</f>
        <v>1355058.49</v>
      </c>
      <c r="E150" s="1">
        <v>0</v>
      </c>
      <c r="F150" s="1">
        <v>0</v>
      </c>
      <c r="G150" s="2">
        <f t="shared" si="0"/>
        <v>571760.6561599999</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62631.9</v>
      </c>
      <c r="D154" s="1">
        <f>'PR-RAS'!E158</f>
        <v>97749.24</v>
      </c>
      <c r="E154" s="1">
        <v>0</v>
      </c>
      <c r="F154" s="1">
        <v>0</v>
      </c>
      <c r="G154" s="2">
        <f t="shared" si="0"/>
        <v>39493.94814</v>
      </c>
      <c r="H154" s="2">
        <f t="shared" si="1"/>
        <v>0.3400000000037835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168057.04</v>
      </c>
      <c r="D155" s="1">
        <f>'PR-RAS'!E159</f>
        <v>206165.58</v>
      </c>
      <c r="E155" s="1">
        <v>0</v>
      </c>
      <c r="F155" s="1">
        <v>0</v>
      </c>
      <c r="G155" s="2">
        <f t="shared" si="0"/>
        <v>89379.782799999986</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168057.04</v>
      </c>
      <c r="D157" s="1">
        <f>'PR-RAS'!E161</f>
        <v>206165.58</v>
      </c>
      <c r="E157" s="1">
        <v>0</v>
      </c>
      <c r="F157" s="1">
        <v>0</v>
      </c>
      <c r="G157" s="2">
        <f t="shared" si="0"/>
        <v>90540.559199999989</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2715000.88</v>
      </c>
      <c r="D159" s="1">
        <f>'PR-RAS'!E163</f>
        <v>3492303.1999999997</v>
      </c>
      <c r="E159" s="1">
        <v>0</v>
      </c>
      <c r="F159" s="1">
        <v>0</v>
      </c>
      <c r="G159" s="2">
        <f t="shared" si="0"/>
        <v>1532537.9502399999</v>
      </c>
      <c r="H159" s="2">
        <f t="shared" si="1"/>
        <v>0.31999999983236194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53575.54</v>
      </c>
      <c r="D160" s="1">
        <f>'PR-RAS'!E164</f>
        <v>72528.649999999994</v>
      </c>
      <c r="E160" s="1">
        <v>0</v>
      </c>
      <c r="F160" s="1">
        <v>0</v>
      </c>
      <c r="G160" s="2">
        <f t="shared" si="0"/>
        <v>31582.62156</v>
      </c>
      <c r="H160" s="2">
        <f t="shared" si="1"/>
        <v>0.81000000000494765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9208.7999999999993</v>
      </c>
      <c r="D161" s="1">
        <f>'PR-RAS'!E165</f>
        <v>16154.62</v>
      </c>
      <c r="E161" s="1">
        <v>0</v>
      </c>
      <c r="F161" s="1">
        <v>0</v>
      </c>
      <c r="G161" s="2">
        <f t="shared" si="0"/>
        <v>6642.8864000000003</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38333.67</v>
      </c>
      <c r="D162" s="1">
        <f>'PR-RAS'!E166</f>
        <v>49869.279999999999</v>
      </c>
      <c r="E162" s="1">
        <v>0</v>
      </c>
      <c r="F162" s="1">
        <v>0</v>
      </c>
      <c r="G162" s="2">
        <f t="shared" si="0"/>
        <v>22229.629029999996</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6033.07</v>
      </c>
      <c r="D163" s="1">
        <f>'PR-RAS'!E167</f>
        <v>6504.75</v>
      </c>
      <c r="E163" s="1">
        <v>0</v>
      </c>
      <c r="F163" s="1">
        <v>0</v>
      </c>
      <c r="G163" s="2">
        <f t="shared" si="0"/>
        <v>3084.8963400000002</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281834.02</v>
      </c>
      <c r="D165" s="1">
        <f>'PR-RAS'!E169</f>
        <v>339672.85</v>
      </c>
      <c r="E165" s="1">
        <v>0</v>
      </c>
      <c r="F165" s="1">
        <v>0</v>
      </c>
      <c r="G165" s="2">
        <f t="shared" si="0"/>
        <v>157633.47408000001</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31700.14</v>
      </c>
      <c r="D166" s="1">
        <f>'PR-RAS'!E170</f>
        <v>27199.74</v>
      </c>
      <c r="E166" s="1">
        <v>0</v>
      </c>
      <c r="F166" s="1">
        <v>0</v>
      </c>
      <c r="G166" s="2">
        <f t="shared" si="0"/>
        <v>14206.4373</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42321.69</v>
      </c>
      <c r="D167" s="1">
        <f>'PR-RAS'!E171</f>
        <v>65734.490000000005</v>
      </c>
      <c r="E167" s="1">
        <v>0</v>
      </c>
      <c r="F167" s="1">
        <v>0</v>
      </c>
      <c r="G167" s="2">
        <f t="shared" si="0"/>
        <v>28849.251220000002</v>
      </c>
      <c r="H167" s="2">
        <f t="shared" si="1"/>
        <v>0.80000000000291038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150681.94</v>
      </c>
      <c r="D168" s="1">
        <f>'PR-RAS'!E172</f>
        <v>167594.12</v>
      </c>
      <c r="E168" s="1">
        <v>0</v>
      </c>
      <c r="F168" s="1">
        <v>0</v>
      </c>
      <c r="G168" s="2">
        <f t="shared" si="0"/>
        <v>81140.320059999998</v>
      </c>
      <c r="H168" s="2">
        <f t="shared" si="1"/>
        <v>0.17999999999301508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54137.42</v>
      </c>
      <c r="D169" s="1">
        <f>'PR-RAS'!E173</f>
        <v>72747.149999999994</v>
      </c>
      <c r="E169" s="1">
        <v>0</v>
      </c>
      <c r="F169" s="1">
        <v>0</v>
      </c>
      <c r="G169" s="2">
        <f t="shared" si="0"/>
        <v>33538.128959999995</v>
      </c>
      <c r="H169" s="2">
        <f t="shared" si="1"/>
        <v>0.569999999992433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320.33</v>
      </c>
      <c r="D170" s="1">
        <f>'PR-RAS'!E174</f>
        <v>2638.99</v>
      </c>
      <c r="E170" s="1">
        <v>0</v>
      </c>
      <c r="F170" s="1">
        <v>0</v>
      </c>
      <c r="G170" s="2">
        <f t="shared" si="0"/>
        <v>946.11438999999996</v>
      </c>
      <c r="H170" s="2">
        <f t="shared" si="1"/>
        <v>0.34000000000020236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2672.5</v>
      </c>
      <c r="D172" s="1">
        <f>'PR-RAS'!E176</f>
        <v>3758.36</v>
      </c>
      <c r="E172" s="1">
        <v>0</v>
      </c>
      <c r="F172" s="1">
        <v>0</v>
      </c>
      <c r="G172" s="2">
        <f t="shared" si="0"/>
        <v>1742.3566200000002</v>
      </c>
      <c r="H172" s="2">
        <f t="shared" si="1"/>
        <v>0.86000000000012733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2180442.31</v>
      </c>
      <c r="D173" s="1">
        <f>'PR-RAS'!E177</f>
        <v>2880797.6599999997</v>
      </c>
      <c r="E173" s="1">
        <v>0</v>
      </c>
      <c r="F173" s="1">
        <v>0</v>
      </c>
      <c r="G173" s="2">
        <f t="shared" si="0"/>
        <v>1366030.4723599998</v>
      </c>
      <c r="H173" s="2">
        <f t="shared" si="1"/>
        <v>0.65000000037252903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71001.509999999995</v>
      </c>
      <c r="D174" s="1">
        <f>'PR-RAS'!E178</f>
        <v>75644.399999999994</v>
      </c>
      <c r="E174" s="1">
        <v>0</v>
      </c>
      <c r="F174" s="1">
        <v>0</v>
      </c>
      <c r="G174" s="2">
        <f t="shared" si="0"/>
        <v>38456.223629999993</v>
      </c>
      <c r="H174" s="2">
        <f t="shared" si="1"/>
        <v>0.88999999999941792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1106888.81</v>
      </c>
      <c r="D175" s="1">
        <f>'PR-RAS'!E179</f>
        <v>1474426.48</v>
      </c>
      <c r="E175" s="1">
        <v>0</v>
      </c>
      <c r="F175" s="1">
        <v>0</v>
      </c>
      <c r="G175" s="2">
        <f t="shared" si="0"/>
        <v>705699.06797999993</v>
      </c>
      <c r="H175" s="2">
        <f t="shared" si="1"/>
        <v>0.66999999992549419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46440.58</v>
      </c>
      <c r="D176" s="1">
        <f>'PR-RAS'!E180</f>
        <v>61835.47</v>
      </c>
      <c r="E176" s="1">
        <v>0</v>
      </c>
      <c r="F176" s="1">
        <v>0</v>
      </c>
      <c r="G176" s="2">
        <f t="shared" si="0"/>
        <v>29769.516</v>
      </c>
      <c r="H176" s="2">
        <f t="shared" si="1"/>
        <v>0.88999999999941792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406608.12</v>
      </c>
      <c r="D177" s="1">
        <f>'PR-RAS'!E181</f>
        <v>532650.09</v>
      </c>
      <c r="E177" s="1">
        <v>0</v>
      </c>
      <c r="F177" s="1">
        <v>0</v>
      </c>
      <c r="G177" s="2">
        <f t="shared" si="0"/>
        <v>259055.86079999997</v>
      </c>
      <c r="H177" s="2">
        <f t="shared" si="1"/>
        <v>0.2099999999627471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68170.850000000006</v>
      </c>
      <c r="D178" s="1">
        <f>'PR-RAS'!E182</f>
        <v>109862.57</v>
      </c>
      <c r="E178" s="1">
        <v>0</v>
      </c>
      <c r="F178" s="1">
        <v>0</v>
      </c>
      <c r="G178" s="2">
        <f t="shared" si="0"/>
        <v>50957.590229999994</v>
      </c>
      <c r="H178" s="2">
        <f t="shared" si="1"/>
        <v>0.57999999998719431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11886.48</v>
      </c>
      <c r="D179" s="1">
        <f>'PR-RAS'!E183</f>
        <v>27080.959999999999</v>
      </c>
      <c r="E179" s="1">
        <v>0</v>
      </c>
      <c r="F179" s="1">
        <v>0</v>
      </c>
      <c r="G179" s="2">
        <f t="shared" si="0"/>
        <v>11756.615199999998</v>
      </c>
      <c r="H179" s="2">
        <f t="shared" si="1"/>
        <v>0.52000000000043656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230866.44</v>
      </c>
      <c r="D180" s="1">
        <f>'PR-RAS'!E184</f>
        <v>319710.96999999997</v>
      </c>
      <c r="E180" s="1">
        <v>0</v>
      </c>
      <c r="F180" s="1">
        <v>0</v>
      </c>
      <c r="G180" s="2">
        <f t="shared" si="0"/>
        <v>155781.62001999997</v>
      </c>
      <c r="H180" s="2">
        <f t="shared" si="1"/>
        <v>0.47000000003026798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40665.449999999997</v>
      </c>
      <c r="D181" s="1">
        <f>'PR-RAS'!E185</f>
        <v>48220.47</v>
      </c>
      <c r="E181" s="1">
        <v>0</v>
      </c>
      <c r="F181" s="1">
        <v>0</v>
      </c>
      <c r="G181" s="2">
        <f t="shared" si="0"/>
        <v>24679.1502</v>
      </c>
      <c r="H181" s="2">
        <f t="shared" si="1"/>
        <v>0.91999999999825377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197914.07</v>
      </c>
      <c r="D182" s="1">
        <f>'PR-RAS'!E186</f>
        <v>231366.25</v>
      </c>
      <c r="E182" s="1">
        <v>0</v>
      </c>
      <c r="F182" s="1">
        <v>0</v>
      </c>
      <c r="G182" s="2">
        <f t="shared" si="0"/>
        <v>119577.02917000001</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199149.01</v>
      </c>
      <c r="D184" s="1">
        <f>'PR-RAS'!E188</f>
        <v>199304.03999999998</v>
      </c>
      <c r="E184" s="1">
        <v>0</v>
      </c>
      <c r="F184" s="1">
        <v>0</v>
      </c>
      <c r="G184" s="2">
        <f t="shared" si="0"/>
        <v>109389.54746999999</v>
      </c>
      <c r="H184" s="2">
        <f t="shared" si="1"/>
        <v>4.9999999988358468E-2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20558.96</v>
      </c>
      <c r="D185" s="1">
        <f>'PR-RAS'!E189</f>
        <v>15028.02</v>
      </c>
      <c r="E185" s="1">
        <v>0</v>
      </c>
      <c r="F185" s="1">
        <v>0</v>
      </c>
      <c r="G185" s="2">
        <f t="shared" si="0"/>
        <v>9313.16</v>
      </c>
      <c r="H185" s="2">
        <f t="shared" si="1"/>
        <v>6.0000000001309672E-2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11300.51</v>
      </c>
      <c r="D186" s="1">
        <f>'PR-RAS'!E190</f>
        <v>14673.45</v>
      </c>
      <c r="E186" s="1">
        <v>0</v>
      </c>
      <c r="F186" s="1">
        <v>0</v>
      </c>
      <c r="G186" s="2">
        <f t="shared" si="0"/>
        <v>7519.7708500000008</v>
      </c>
      <c r="H186" s="2">
        <f t="shared" si="1"/>
        <v>0.94000000000050932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30096.75</v>
      </c>
      <c r="D187" s="1">
        <f>'PR-RAS'!E191</f>
        <v>29866.98</v>
      </c>
      <c r="E187" s="1">
        <v>0</v>
      </c>
      <c r="F187" s="1">
        <v>0</v>
      </c>
      <c r="G187" s="2">
        <f t="shared" si="0"/>
        <v>16708.512059999997</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3354.57</v>
      </c>
      <c r="D188" s="1">
        <f>'PR-RAS'!E192</f>
        <v>3508.94</v>
      </c>
      <c r="E188" s="1">
        <v>0</v>
      </c>
      <c r="F188" s="1">
        <v>0</v>
      </c>
      <c r="G188" s="2">
        <f t="shared" si="0"/>
        <v>1939.6481500000002</v>
      </c>
      <c r="H188" s="2">
        <f t="shared" si="1"/>
        <v>0.48999999999978172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6621.56</v>
      </c>
      <c r="D189" s="1">
        <f>'PR-RAS'!E193</f>
        <v>7549.26</v>
      </c>
      <c r="E189" s="1">
        <v>0</v>
      </c>
      <c r="F189" s="1">
        <v>0</v>
      </c>
      <c r="G189" s="2">
        <f t="shared" si="0"/>
        <v>4083.3750400000004</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127216.66</v>
      </c>
      <c r="D191" s="1">
        <f>'PR-RAS'!E195</f>
        <v>128677.39</v>
      </c>
      <c r="E191" s="1">
        <v>0</v>
      </c>
      <c r="F191" s="1">
        <v>0</v>
      </c>
      <c r="G191" s="2">
        <f t="shared" si="0"/>
        <v>73068.573600000003</v>
      </c>
      <c r="H191" s="2">
        <f t="shared" si="1"/>
        <v>0.72999999999592546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40123.83</v>
      </c>
      <c r="D192" s="1">
        <f>'PR-RAS'!E196</f>
        <v>33546.33</v>
      </c>
      <c r="E192" s="1">
        <v>0</v>
      </c>
      <c r="F192" s="1">
        <v>0</v>
      </c>
      <c r="G192" s="2">
        <f t="shared" si="0"/>
        <v>20478.349590000002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28346.41</v>
      </c>
      <c r="D198" s="1">
        <f>'PR-RAS'!E202</f>
        <v>24191.8</v>
      </c>
      <c r="E198" s="1">
        <v>0</v>
      </c>
      <c r="F198" s="1">
        <v>0</v>
      </c>
      <c r="G198" s="2">
        <f t="shared" si="0"/>
        <v>15115.811969999999</v>
      </c>
      <c r="H198" s="2">
        <f t="shared" si="1"/>
        <v>0.61000000000058208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28346.41</v>
      </c>
      <c r="D201" s="1">
        <f>'PR-RAS'!E205</f>
        <v>24191.8</v>
      </c>
      <c r="E201" s="1">
        <v>0</v>
      </c>
      <c r="F201" s="1">
        <v>0</v>
      </c>
      <c r="G201" s="2">
        <f t="shared" si="0"/>
        <v>15346.002</v>
      </c>
      <c r="H201" s="2">
        <f t="shared" si="1"/>
        <v>0.61000000000058208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11777.419999999998</v>
      </c>
      <c r="D206" s="1">
        <f>'PR-RAS'!E210</f>
        <v>9354.5299999999988</v>
      </c>
      <c r="E206" s="1">
        <v>0</v>
      </c>
      <c r="F206" s="1">
        <v>0</v>
      </c>
      <c r="G206" s="2">
        <f t="shared" si="0"/>
        <v>6249.7283999999991</v>
      </c>
      <c r="H206" s="2">
        <f t="shared" si="1"/>
        <v>0.88999999999941792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9778.7099999999991</v>
      </c>
      <c r="D207" s="1">
        <f>'PR-RAS'!E211</f>
        <v>9261.8799999999992</v>
      </c>
      <c r="E207" s="1">
        <v>0</v>
      </c>
      <c r="F207" s="1">
        <v>0</v>
      </c>
      <c r="G207" s="2">
        <f t="shared" si="0"/>
        <v>5830.3088199999993</v>
      </c>
      <c r="H207" s="2">
        <f t="shared" si="1"/>
        <v>0.41000000000167347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1998.71</v>
      </c>
      <c r="D209" s="1">
        <f>'PR-RAS'!E213</f>
        <v>92.65</v>
      </c>
      <c r="E209" s="1">
        <v>0</v>
      </c>
      <c r="F209" s="1">
        <v>0</v>
      </c>
      <c r="G209" s="2">
        <f t="shared" si="0"/>
        <v>454.27408000000003</v>
      </c>
      <c r="H209" s="2">
        <f t="shared" si="1"/>
        <v>0.63999999999995794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98984.97</v>
      </c>
      <c r="D211" s="1">
        <f>'PR-RAS'!E215</f>
        <v>88318.78</v>
      </c>
      <c r="E211" s="1">
        <v>0</v>
      </c>
      <c r="F211" s="1">
        <v>0</v>
      </c>
      <c r="G211" s="2">
        <f t="shared" si="0"/>
        <v>57880.731300000007</v>
      </c>
      <c r="H211" s="2">
        <f t="shared" si="1"/>
        <v>0.25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3450.79</v>
      </c>
      <c r="D212" s="1">
        <f>'PR-RAS'!E216</f>
        <v>0</v>
      </c>
      <c r="E212" s="1">
        <v>0</v>
      </c>
      <c r="F212" s="1">
        <v>0</v>
      </c>
      <c r="G212" s="2">
        <f t="shared" si="0"/>
        <v>728.11668999999995</v>
      </c>
      <c r="H212" s="2">
        <f t="shared" si="1"/>
        <v>0.21000000000003638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3450.79</v>
      </c>
      <c r="D214" s="1">
        <f>'PR-RAS'!E218</f>
        <v>0</v>
      </c>
      <c r="E214" s="1">
        <v>0</v>
      </c>
      <c r="F214" s="1">
        <v>0</v>
      </c>
      <c r="G214" s="2">
        <f t="shared" si="0"/>
        <v>735.01827000000003</v>
      </c>
      <c r="H214" s="2">
        <f t="shared" si="1"/>
        <v>0.21000000000003638</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95534.180000000008</v>
      </c>
      <c r="D215" s="1">
        <f>'PR-RAS'!E219</f>
        <v>88318.78</v>
      </c>
      <c r="E215" s="1">
        <v>0</v>
      </c>
      <c r="F215" s="1">
        <v>0</v>
      </c>
      <c r="G215" s="2">
        <f t="shared" si="0"/>
        <v>58244.752359999999</v>
      </c>
      <c r="H215" s="2">
        <f t="shared" si="1"/>
        <v>0.40000000000873115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17617.63</v>
      </c>
      <c r="D217" s="1">
        <f>'PR-RAS'!E221</f>
        <v>0</v>
      </c>
      <c r="E217" s="1">
        <v>0</v>
      </c>
      <c r="F217" s="1">
        <v>0</v>
      </c>
      <c r="G217" s="2">
        <f t="shared" si="0"/>
        <v>3805.4080800000002</v>
      </c>
      <c r="H217" s="2">
        <f t="shared" si="1"/>
        <v>0.36999999999898137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77916.55</v>
      </c>
      <c r="D218" s="1">
        <f>'PR-RAS'!E222</f>
        <v>88318.78</v>
      </c>
      <c r="E218" s="1">
        <v>0</v>
      </c>
      <c r="F218" s="1">
        <v>0</v>
      </c>
      <c r="G218" s="2">
        <f t="shared" si="0"/>
        <v>55238.241869999998</v>
      </c>
      <c r="H218" s="2">
        <f t="shared" si="1"/>
        <v>0.66999999999825377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115638.73999999999</v>
      </c>
      <c r="D220" s="1">
        <f>'PR-RAS'!E224</f>
        <v>290420.71000000002</v>
      </c>
      <c r="E220" s="1">
        <v>0</v>
      </c>
      <c r="F220" s="1">
        <v>0</v>
      </c>
      <c r="G220" s="2">
        <f t="shared" si="0"/>
        <v>152529.15504000001</v>
      </c>
      <c r="H220" s="2">
        <f t="shared" si="1"/>
        <v>0.54999999998835847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9302.43</v>
      </c>
      <c r="D227" s="1">
        <f>'PR-RAS'!E231</f>
        <v>47585.51</v>
      </c>
      <c r="E227" s="1">
        <v>0</v>
      </c>
      <c r="F227" s="1">
        <v>0</v>
      </c>
      <c r="G227" s="2">
        <f t="shared" si="0"/>
        <v>23610.999700000004</v>
      </c>
      <c r="H227" s="2">
        <f t="shared" si="1"/>
        <v>0.91999999999825377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9302.43</v>
      </c>
      <c r="D228" s="1">
        <f>'PR-RAS'!E232</f>
        <v>7934.5</v>
      </c>
      <c r="E228" s="1">
        <v>0</v>
      </c>
      <c r="F228" s="1">
        <v>0</v>
      </c>
      <c r="G228" s="2">
        <f t="shared" si="0"/>
        <v>5713.9146099999998</v>
      </c>
      <c r="H228" s="2">
        <f t="shared" si="1"/>
        <v>0.93000000000029104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39651.01</v>
      </c>
      <c r="E229" s="1">
        <v>0</v>
      </c>
      <c r="F229" s="1">
        <v>0</v>
      </c>
      <c r="G229" s="2">
        <f t="shared" si="0"/>
        <v>18080.860560000001</v>
      </c>
      <c r="H229" s="2">
        <f t="shared" si="1"/>
        <v>1.0000000002037268E-2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106336.31</v>
      </c>
      <c r="D232" s="1">
        <f>'PR-RAS'!E236</f>
        <v>242835.20000000001</v>
      </c>
      <c r="E232" s="1">
        <v>0</v>
      </c>
      <c r="F232" s="1">
        <v>0</v>
      </c>
      <c r="G232" s="2">
        <f t="shared" si="0"/>
        <v>136753.55001000001</v>
      </c>
      <c r="H232" s="2">
        <f t="shared" si="1"/>
        <v>0.51000000000931323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106336.31</v>
      </c>
      <c r="D233" s="1">
        <f>'PR-RAS'!E237</f>
        <v>177606.45</v>
      </c>
      <c r="E233" s="1">
        <v>0</v>
      </c>
      <c r="F233" s="1">
        <v>0</v>
      </c>
      <c r="G233" s="2">
        <f t="shared" si="0"/>
        <v>107079.41672000001</v>
      </c>
      <c r="H233" s="2">
        <f t="shared" si="1"/>
        <v>0.76000000000931323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65228.75</v>
      </c>
      <c r="E234" s="1">
        <v>0</v>
      </c>
      <c r="F234" s="1">
        <v>0</v>
      </c>
      <c r="G234" s="2">
        <f t="shared" si="0"/>
        <v>30396.5975</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318749.94</v>
      </c>
      <c r="D248" s="1">
        <f>'PR-RAS'!E252</f>
        <v>317566.08000000002</v>
      </c>
      <c r="E248" s="1">
        <v>0</v>
      </c>
      <c r="F248" s="1">
        <v>0</v>
      </c>
      <c r="G248" s="2">
        <f t="shared" si="0"/>
        <v>235608.87870000003</v>
      </c>
      <c r="H248" s="2">
        <f t="shared" si="1"/>
        <v>0.14000000001396984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318749.94</v>
      </c>
      <c r="D255" s="1">
        <f>'PR-RAS'!E259</f>
        <v>317566.08000000002</v>
      </c>
      <c r="E255" s="1">
        <v>0</v>
      </c>
      <c r="F255" s="1">
        <v>0</v>
      </c>
      <c r="G255" s="2">
        <f t="shared" si="0"/>
        <v>242286.05340000003</v>
      </c>
      <c r="H255" s="2">
        <f t="shared" si="1"/>
        <v>0.14000000001396984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310972.65000000002</v>
      </c>
      <c r="D256" s="1">
        <f>'PR-RAS'!E260</f>
        <v>306182.43</v>
      </c>
      <c r="E256" s="1">
        <v>0</v>
      </c>
      <c r="F256" s="1">
        <v>0</v>
      </c>
      <c r="G256" s="2">
        <f t="shared" si="0"/>
        <v>235451.06505</v>
      </c>
      <c r="H256" s="2">
        <f t="shared" si="1"/>
        <v>0.77999999996973202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7777.29</v>
      </c>
      <c r="D257" s="1">
        <f>'PR-RAS'!E261</f>
        <v>11383.65</v>
      </c>
      <c r="E257" s="1">
        <v>0</v>
      </c>
      <c r="F257" s="1">
        <v>0</v>
      </c>
      <c r="G257" s="2">
        <f t="shared" si="0"/>
        <v>7819.4150399999999</v>
      </c>
      <c r="H257" s="2">
        <f t="shared" si="1"/>
        <v>0.64000000000032742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616544.82000000007</v>
      </c>
      <c r="D259" s="1">
        <f>'PR-RAS'!E263</f>
        <v>657166.43000000005</v>
      </c>
      <c r="E259" s="1">
        <v>0</v>
      </c>
      <c r="F259" s="1">
        <v>0</v>
      </c>
      <c r="G259" s="2">
        <f t="shared" si="0"/>
        <v>498166.44144000008</v>
      </c>
      <c r="H259" s="2">
        <f t="shared" si="1"/>
        <v>0.60999999998603016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548174.53</v>
      </c>
      <c r="D260" s="1">
        <f>'PR-RAS'!E264</f>
        <v>628166.43000000005</v>
      </c>
      <c r="E260" s="1">
        <v>0</v>
      </c>
      <c r="F260" s="1">
        <v>0</v>
      </c>
      <c r="G260" s="2">
        <f t="shared" si="0"/>
        <v>467367.41401000007</v>
      </c>
      <c r="H260" s="2">
        <f t="shared" si="1"/>
        <v>0.90000000002328306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548174.53</v>
      </c>
      <c r="D261" s="1">
        <f>'PR-RAS'!E265</f>
        <v>628166.43000000005</v>
      </c>
      <c r="E261" s="1">
        <v>0</v>
      </c>
      <c r="F261" s="1">
        <v>0</v>
      </c>
      <c r="G261" s="2">
        <f t="shared" si="0"/>
        <v>469171.92140000005</v>
      </c>
      <c r="H261" s="2">
        <f t="shared" si="1"/>
        <v>0.90000000002328306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43134.91</v>
      </c>
      <c r="D264" s="1">
        <f>'PR-RAS'!E268</f>
        <v>29000</v>
      </c>
      <c r="E264" s="1">
        <v>0</v>
      </c>
      <c r="F264" s="1">
        <v>0</v>
      </c>
      <c r="G264" s="2">
        <f t="shared" si="0"/>
        <v>26598.481330000002</v>
      </c>
      <c r="H264" s="2">
        <f t="shared" si="1"/>
        <v>8.999999999650754E-2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43134.91</v>
      </c>
      <c r="D265" s="1">
        <f>'PR-RAS'!E269</f>
        <v>29000</v>
      </c>
      <c r="E265" s="1">
        <v>0</v>
      </c>
      <c r="F265" s="1">
        <v>0</v>
      </c>
      <c r="G265" s="2">
        <f t="shared" ref="G265:G521" si="8">(B265/1000)*(C265*1+D265*2)</f>
        <v>26699.616240000003</v>
      </c>
      <c r="H265" s="2">
        <f t="shared" ref="H265:H521" si="9">ABS(C265-ROUND(C265,0))+ABS(D265-ROUND(D265,0))</f>
        <v>8.999999999650754E-2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25235.38</v>
      </c>
      <c r="D275" s="1">
        <f>'PR-RAS'!E279</f>
        <v>0</v>
      </c>
      <c r="E275" s="1">
        <v>0</v>
      </c>
      <c r="F275" s="1">
        <v>0</v>
      </c>
      <c r="G275" s="2">
        <f t="shared" si="8"/>
        <v>6914.4941200000012</v>
      </c>
      <c r="H275" s="2">
        <f t="shared" si="9"/>
        <v>0.38000000000101863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25235.38</v>
      </c>
      <c r="D276" s="1">
        <f>'PR-RAS'!E280</f>
        <v>0</v>
      </c>
      <c r="E276" s="1">
        <v>0</v>
      </c>
      <c r="F276" s="1">
        <v>0</v>
      </c>
      <c r="G276" s="2">
        <f t="shared" si="8"/>
        <v>6939.7295000000013</v>
      </c>
      <c r="H276" s="2">
        <f t="shared" si="9"/>
        <v>0.38000000000101863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5262934.9800000004</v>
      </c>
      <c r="D285" s="1">
        <f>'PR-RAS'!E289</f>
        <v>6538294.8399999999</v>
      </c>
      <c r="E285" s="1">
        <v>0</v>
      </c>
      <c r="F285" s="1">
        <v>0</v>
      </c>
      <c r="G285" s="2">
        <f t="shared" si="8"/>
        <v>5208425.0034399992</v>
      </c>
      <c r="H285" s="2">
        <f t="shared" si="9"/>
        <v>0.17999999970197678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5053703.91</v>
      </c>
      <c r="D286" s="1">
        <f>'PR-RAS'!E290</f>
        <v>5974557.2699999996</v>
      </c>
      <c r="E286" s="1">
        <v>0</v>
      </c>
      <c r="F286" s="1">
        <v>0</v>
      </c>
      <c r="G286" s="2">
        <f t="shared" si="8"/>
        <v>4845803.258249999</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254359.67999999999</v>
      </c>
      <c r="D288" s="1">
        <f>'PR-RAS'!E292</f>
        <v>5333328.26</v>
      </c>
      <c r="E288" s="1">
        <v>0</v>
      </c>
      <c r="F288" s="1">
        <v>0</v>
      </c>
      <c r="G288" s="2">
        <f t="shared" si="8"/>
        <v>3134331.6493999995</v>
      </c>
      <c r="H288" s="2">
        <f t="shared" si="9"/>
        <v>0.5799999997834675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1146881.56</v>
      </c>
      <c r="D290" s="1">
        <f>'PR-RAS'!E294</f>
        <v>1336132.8600000001</v>
      </c>
      <c r="E290" s="1">
        <v>0</v>
      </c>
      <c r="F290" s="1">
        <v>0</v>
      </c>
      <c r="G290" s="2">
        <f t="shared" si="8"/>
        <v>1103733.5639200001</v>
      </c>
      <c r="H290" s="2">
        <f t="shared" si="9"/>
        <v>0.57999999984167516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10404.59</v>
      </c>
      <c r="D291" s="1">
        <f>'PR-RAS'!E295</f>
        <v>951.19</v>
      </c>
      <c r="E291" s="1">
        <v>0</v>
      </c>
      <c r="F291" s="1">
        <v>0</v>
      </c>
      <c r="G291" s="2">
        <f t="shared" si="8"/>
        <v>3569.0212999999999</v>
      </c>
      <c r="H291" s="2">
        <f t="shared" si="9"/>
        <v>0.59999999999990905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222025.15</v>
      </c>
      <c r="D293" s="1">
        <f>'PR-RAS'!E298</f>
        <v>175409.83</v>
      </c>
      <c r="E293" s="1">
        <v>0</v>
      </c>
      <c r="F293" s="1">
        <v>0</v>
      </c>
      <c r="G293" s="2">
        <f t="shared" si="8"/>
        <v>167270.68451999998</v>
      </c>
      <c r="H293" s="2">
        <f t="shared" si="9"/>
        <v>0.32000000000698492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222025.15</v>
      </c>
      <c r="D294" s="1">
        <f>'PR-RAS'!E299</f>
        <v>175409.83</v>
      </c>
      <c r="E294" s="1">
        <v>0</v>
      </c>
      <c r="F294" s="1">
        <v>0</v>
      </c>
      <c r="G294" s="2">
        <f t="shared" si="8"/>
        <v>167843.52932999996</v>
      </c>
      <c r="H294" s="2">
        <f t="shared" si="9"/>
        <v>0.32000000000698492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222025.15</v>
      </c>
      <c r="D295" s="1">
        <f>'PR-RAS'!E300</f>
        <v>175409.83</v>
      </c>
      <c r="E295" s="1">
        <v>0</v>
      </c>
      <c r="F295" s="1">
        <v>0</v>
      </c>
      <c r="G295" s="2">
        <f t="shared" si="8"/>
        <v>168416.37413999997</v>
      </c>
      <c r="H295" s="2">
        <f t="shared" si="9"/>
        <v>0.32000000000698492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222025.15</v>
      </c>
      <c r="D296" s="1">
        <f>'PR-RAS'!E301</f>
        <v>175409.83</v>
      </c>
      <c r="E296" s="1">
        <v>0</v>
      </c>
      <c r="F296" s="1">
        <v>0</v>
      </c>
      <c r="G296" s="2">
        <f t="shared" si="8"/>
        <v>168989.21894999998</v>
      </c>
      <c r="H296" s="2">
        <f t="shared" si="9"/>
        <v>0.32000000000698492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2133123.5799999996</v>
      </c>
      <c r="D345" s="1">
        <f>'PR-RAS'!E350</f>
        <v>6876114.2799999993</v>
      </c>
      <c r="E345" s="1">
        <v>0</v>
      </c>
      <c r="F345" s="1">
        <v>0</v>
      </c>
      <c r="G345" s="2">
        <f t="shared" si="8"/>
        <v>5464561.1361599993</v>
      </c>
      <c r="H345" s="2">
        <f t="shared" si="9"/>
        <v>0.69999999972060323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254919.41</v>
      </c>
      <c r="D346" s="1">
        <f>'PR-RAS'!E351</f>
        <v>604047.79</v>
      </c>
      <c r="E346" s="1">
        <v>0</v>
      </c>
      <c r="F346" s="1">
        <v>0</v>
      </c>
      <c r="G346" s="2">
        <f t="shared" si="8"/>
        <v>504740.17154999997</v>
      </c>
      <c r="H346" s="2">
        <f t="shared" si="9"/>
        <v>0.61999999996623956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254919.41</v>
      </c>
      <c r="D347" s="1">
        <f>'PR-RAS'!E352</f>
        <v>585185.29</v>
      </c>
      <c r="E347" s="1">
        <v>0</v>
      </c>
      <c r="F347" s="1">
        <v>0</v>
      </c>
      <c r="G347" s="2">
        <f t="shared" si="8"/>
        <v>493150.33653999993</v>
      </c>
      <c r="H347" s="2">
        <f t="shared" si="9"/>
        <v>0.70000000004074536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254919.41</v>
      </c>
      <c r="D348" s="1">
        <f>'PR-RAS'!E353</f>
        <v>585185.29</v>
      </c>
      <c r="E348" s="1">
        <v>0</v>
      </c>
      <c r="F348" s="1">
        <v>0</v>
      </c>
      <c r="G348" s="2">
        <f t="shared" si="8"/>
        <v>494575.62652999995</v>
      </c>
      <c r="H348" s="2">
        <f t="shared" si="9"/>
        <v>0.70000000004074536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18862.5</v>
      </c>
      <c r="E351" s="1">
        <v>0</v>
      </c>
      <c r="F351" s="1">
        <v>0</v>
      </c>
      <c r="G351" s="2">
        <f t="shared" si="8"/>
        <v>13203.75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18862.5</v>
      </c>
      <c r="E355" s="1">
        <v>0</v>
      </c>
      <c r="F355" s="1">
        <v>0</v>
      </c>
      <c r="G355" s="2">
        <f t="shared" si="8"/>
        <v>13354.65</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1801945.1199999999</v>
      </c>
      <c r="D358" s="1">
        <f>'PR-RAS'!E363</f>
        <v>5796381.7399999993</v>
      </c>
      <c r="E358" s="1">
        <v>0</v>
      </c>
      <c r="F358" s="1">
        <v>0</v>
      </c>
      <c r="G358" s="2">
        <f t="shared" si="8"/>
        <v>4781910.9701999994</v>
      </c>
      <c r="H358" s="2">
        <f t="shared" si="9"/>
        <v>0.38000000058673322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1104680.8799999999</v>
      </c>
      <c r="D359" s="1">
        <f>'PR-RAS'!E364</f>
        <v>5317803.9799999995</v>
      </c>
      <c r="E359" s="1">
        <v>0</v>
      </c>
      <c r="F359" s="1">
        <v>0</v>
      </c>
      <c r="G359" s="2">
        <f t="shared" si="8"/>
        <v>4203023.40472</v>
      </c>
      <c r="H359" s="2">
        <f t="shared" si="9"/>
        <v>0.14000000059604645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459838.01</v>
      </c>
      <c r="D362" s="1">
        <f>'PR-RAS'!E367</f>
        <v>5014123.09</v>
      </c>
      <c r="E362" s="1">
        <v>0</v>
      </c>
      <c r="F362" s="1">
        <v>0</v>
      </c>
      <c r="G362" s="2">
        <f t="shared" si="8"/>
        <v>3786198.3925899998</v>
      </c>
      <c r="H362" s="2">
        <f t="shared" si="9"/>
        <v>9.9999999860301614E-2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644842.87</v>
      </c>
      <c r="D363" s="1">
        <f>'PR-RAS'!E368</f>
        <v>303680.89</v>
      </c>
      <c r="E363" s="1">
        <v>0</v>
      </c>
      <c r="F363" s="1">
        <v>0</v>
      </c>
      <c r="G363" s="2">
        <f t="shared" si="8"/>
        <v>453298.08329999994</v>
      </c>
      <c r="H363" s="2">
        <f t="shared" si="9"/>
        <v>0.23999999999068677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374740.76</v>
      </c>
      <c r="D364" s="1">
        <f>'PR-RAS'!E369</f>
        <v>185804.02</v>
      </c>
      <c r="E364" s="1">
        <v>0</v>
      </c>
      <c r="F364" s="1">
        <v>0</v>
      </c>
      <c r="G364" s="2">
        <f t="shared" si="8"/>
        <v>270924.61440000002</v>
      </c>
      <c r="H364" s="2">
        <f t="shared" si="9"/>
        <v>0.2599999999802094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22755.23</v>
      </c>
      <c r="D365" s="1">
        <f>'PR-RAS'!E370</f>
        <v>29118.46</v>
      </c>
      <c r="E365" s="1">
        <v>0</v>
      </c>
      <c r="F365" s="1">
        <v>0</v>
      </c>
      <c r="G365" s="2">
        <f t="shared" si="8"/>
        <v>29481.142599999996</v>
      </c>
      <c r="H365" s="2">
        <f t="shared" si="9"/>
        <v>0.68999999999869033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1394.52</v>
      </c>
      <c r="D366" s="1">
        <f>'PR-RAS'!E371</f>
        <v>0</v>
      </c>
      <c r="E366" s="1">
        <v>0</v>
      </c>
      <c r="F366" s="1">
        <v>0</v>
      </c>
      <c r="G366" s="2">
        <f t="shared" si="8"/>
        <v>508.99979999999999</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2808.58</v>
      </c>
      <c r="D367" s="1">
        <f>'PR-RAS'!E372</f>
        <v>0</v>
      </c>
      <c r="E367" s="1">
        <v>0</v>
      </c>
      <c r="F367" s="1">
        <v>0</v>
      </c>
      <c r="G367" s="2">
        <f t="shared" si="8"/>
        <v>1027.94028</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1822.67</v>
      </c>
      <c r="D370" s="1">
        <f>'PR-RAS'!E375</f>
        <v>4075</v>
      </c>
      <c r="E370" s="1">
        <v>0</v>
      </c>
      <c r="F370" s="1">
        <v>0</v>
      </c>
      <c r="G370" s="2">
        <f t="shared" si="8"/>
        <v>3679.9152300000001</v>
      </c>
      <c r="H370" s="2">
        <f t="shared" si="9"/>
        <v>0.32999999999992724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345959.76</v>
      </c>
      <c r="D371" s="1">
        <f>'PR-RAS'!E376</f>
        <v>152610.56</v>
      </c>
      <c r="E371" s="1">
        <v>0</v>
      </c>
      <c r="F371" s="1">
        <v>0</v>
      </c>
      <c r="G371" s="2">
        <f t="shared" si="8"/>
        <v>240936.92559999999</v>
      </c>
      <c r="H371" s="2">
        <f t="shared" si="9"/>
        <v>0.67999999999301508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2853.54</v>
      </c>
      <c r="D373" s="1">
        <f>'PR-RAS'!E378</f>
        <v>19899.900000000001</v>
      </c>
      <c r="E373" s="1">
        <v>0</v>
      </c>
      <c r="F373" s="1">
        <v>0</v>
      </c>
      <c r="G373" s="2">
        <f t="shared" si="8"/>
        <v>15867.042480000002</v>
      </c>
      <c r="H373" s="2">
        <f t="shared" si="9"/>
        <v>0.55999999999858119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2853.54</v>
      </c>
      <c r="D374" s="1">
        <f>'PR-RAS'!E379</f>
        <v>19899.900000000001</v>
      </c>
      <c r="E374" s="1">
        <v>0</v>
      </c>
      <c r="F374" s="1">
        <v>0</v>
      </c>
      <c r="G374" s="2">
        <f t="shared" si="8"/>
        <v>15909.695820000001</v>
      </c>
      <c r="H374" s="2">
        <f t="shared" si="9"/>
        <v>0.55999999999858119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30136.43</v>
      </c>
      <c r="D378" s="1">
        <f>'PR-RAS'!E383</f>
        <v>41465.71</v>
      </c>
      <c r="E378" s="1">
        <v>0</v>
      </c>
      <c r="F378" s="1">
        <v>0</v>
      </c>
      <c r="G378" s="2">
        <f t="shared" si="8"/>
        <v>42626.579450000005</v>
      </c>
      <c r="H378" s="2">
        <f t="shared" si="9"/>
        <v>0.72000000000116415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7562.47</v>
      </c>
      <c r="D379" s="1">
        <f>'PR-RAS'!E384</f>
        <v>11314.57</v>
      </c>
      <c r="E379" s="1">
        <v>0</v>
      </c>
      <c r="F379" s="1">
        <v>0</v>
      </c>
      <c r="G379" s="2">
        <f t="shared" si="8"/>
        <v>11412.42858</v>
      </c>
      <c r="H379" s="2">
        <f t="shared" si="9"/>
        <v>0.9000000000005457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21910.35</v>
      </c>
      <c r="D380" s="1">
        <f>'PR-RAS'!E385</f>
        <v>30151.14</v>
      </c>
      <c r="E380" s="1">
        <v>0</v>
      </c>
      <c r="F380" s="1">
        <v>0</v>
      </c>
      <c r="G380" s="2">
        <f t="shared" si="8"/>
        <v>31158.586770000002</v>
      </c>
      <c r="H380" s="2">
        <f t="shared" si="9"/>
        <v>0.48999999999796273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663.61</v>
      </c>
      <c r="D381" s="1">
        <f>'PR-RAS'!E386</f>
        <v>0</v>
      </c>
      <c r="E381" s="1">
        <v>0</v>
      </c>
      <c r="F381" s="1">
        <v>0</v>
      </c>
      <c r="G381" s="2">
        <f t="shared" si="8"/>
        <v>252.17180000000002</v>
      </c>
      <c r="H381" s="2">
        <f t="shared" si="9"/>
        <v>0.38999999999998636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289533.51</v>
      </c>
      <c r="D386" s="1">
        <f>'PR-RAS'!E391</f>
        <v>231408.13</v>
      </c>
      <c r="E386" s="1">
        <v>0</v>
      </c>
      <c r="F386" s="1">
        <v>0</v>
      </c>
      <c r="G386" s="2">
        <f t="shared" si="8"/>
        <v>289654.66145000001</v>
      </c>
      <c r="H386" s="2">
        <f t="shared" si="9"/>
        <v>0.61999999999534339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19107.11</v>
      </c>
      <c r="D388" s="1">
        <f>'PR-RAS'!E393</f>
        <v>0</v>
      </c>
      <c r="E388" s="1">
        <v>0</v>
      </c>
      <c r="F388" s="1">
        <v>0</v>
      </c>
      <c r="G388" s="2">
        <f t="shared" si="8"/>
        <v>7394.4515700000002</v>
      </c>
      <c r="H388" s="2">
        <f t="shared" si="9"/>
        <v>0.11000000000058208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62222.44</v>
      </c>
      <c r="D389" s="1">
        <f>'PR-RAS'!E394</f>
        <v>56717.14</v>
      </c>
      <c r="E389" s="1">
        <v>0</v>
      </c>
      <c r="F389" s="1">
        <v>0</v>
      </c>
      <c r="G389" s="2">
        <f t="shared" si="8"/>
        <v>68154.807360000006</v>
      </c>
      <c r="H389" s="2">
        <f t="shared" si="9"/>
        <v>0.58000000000174623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208203.96</v>
      </c>
      <c r="D390" s="1">
        <f>'PR-RAS'!E395</f>
        <v>174690.99</v>
      </c>
      <c r="E390" s="1">
        <v>0</v>
      </c>
      <c r="F390" s="1">
        <v>0</v>
      </c>
      <c r="G390" s="2">
        <f t="shared" si="8"/>
        <v>216900.93065999998</v>
      </c>
      <c r="H390" s="2">
        <f t="shared" si="9"/>
        <v>5.0000000017462298E-2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76259.05</v>
      </c>
      <c r="D397" s="1">
        <f>'PR-RAS'!E402</f>
        <v>475684.75</v>
      </c>
      <c r="E397" s="1">
        <v>0</v>
      </c>
      <c r="F397" s="1">
        <v>0</v>
      </c>
      <c r="G397" s="2">
        <f t="shared" si="8"/>
        <v>406940.90580000007</v>
      </c>
      <c r="H397" s="2">
        <f t="shared" si="9"/>
        <v>0.30000000000291038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76259.05</v>
      </c>
      <c r="D398" s="1">
        <f>'PR-RAS'!E403</f>
        <v>475684.75</v>
      </c>
      <c r="E398" s="1">
        <v>0</v>
      </c>
      <c r="F398" s="1">
        <v>0</v>
      </c>
      <c r="G398" s="2">
        <f t="shared" si="8"/>
        <v>407968.53435000003</v>
      </c>
      <c r="H398" s="2">
        <f t="shared" si="9"/>
        <v>0.30000000000291038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1911098.4299999997</v>
      </c>
      <c r="D403" s="1">
        <f>'PR-RAS'!E408</f>
        <v>6700704.4499999993</v>
      </c>
      <c r="E403" s="1">
        <v>0</v>
      </c>
      <c r="F403" s="1">
        <v>0</v>
      </c>
      <c r="G403" s="2">
        <f t="shared" si="8"/>
        <v>6155627.9466599999</v>
      </c>
      <c r="H403" s="2">
        <f t="shared" si="9"/>
        <v>0.87999999895691872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968530.8</v>
      </c>
      <c r="D405" s="1">
        <f>'PR-RAS'!E410</f>
        <v>2873980.11</v>
      </c>
      <c r="E405" s="1">
        <v>0</v>
      </c>
      <c r="F405" s="1">
        <v>0</v>
      </c>
      <c r="G405" s="2">
        <f t="shared" si="8"/>
        <v>2713462.3720800001</v>
      </c>
      <c r="H405" s="2">
        <f t="shared" si="9"/>
        <v>0.30999999982304871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43791.08</v>
      </c>
      <c r="D406" s="1">
        <f>'PR-RAS'!E411</f>
        <v>1001.88</v>
      </c>
      <c r="E406" s="1">
        <v>0</v>
      </c>
      <c r="F406" s="1">
        <v>0</v>
      </c>
      <c r="G406" s="2">
        <f t="shared" si="8"/>
        <v>18546.910200000002</v>
      </c>
      <c r="H406" s="2">
        <f t="shared" si="9"/>
        <v>0.20000000000175078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10538664.040000001</v>
      </c>
      <c r="D407" s="1">
        <f>'PR-RAS'!E412</f>
        <v>12688261.939999999</v>
      </c>
      <c r="E407" s="1">
        <v>0</v>
      </c>
      <c r="F407" s="1">
        <v>0</v>
      </c>
      <c r="G407" s="2">
        <f t="shared" si="8"/>
        <v>14581566.295520002</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7396058.5600000005</v>
      </c>
      <c r="D408" s="1">
        <f>'PR-RAS'!E413</f>
        <v>13414409.119999999</v>
      </c>
      <c r="E408" s="1">
        <v>0</v>
      </c>
      <c r="F408" s="1">
        <v>0</v>
      </c>
      <c r="G408" s="2">
        <f t="shared" si="8"/>
        <v>13929524.857599998</v>
      </c>
      <c r="H408" s="2">
        <f t="shared" si="9"/>
        <v>0.55999999865889549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3142605.4800000004</v>
      </c>
      <c r="D409" s="1">
        <f>'PR-RAS'!E414</f>
        <v>0</v>
      </c>
      <c r="E409" s="1">
        <v>0</v>
      </c>
      <c r="F409" s="1">
        <v>0</v>
      </c>
      <c r="G409" s="2">
        <f t="shared" si="8"/>
        <v>1282183.03584</v>
      </c>
      <c r="H409" s="2">
        <f t="shared" si="9"/>
        <v>0.48000000044703484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726147.1799999997</v>
      </c>
      <c r="E410" s="1">
        <v>0</v>
      </c>
      <c r="F410" s="1">
        <v>0</v>
      </c>
      <c r="G410" s="2">
        <f t="shared" si="8"/>
        <v>593988.39323999977</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2459348.15</v>
      </c>
      <c r="E411" s="1">
        <v>0</v>
      </c>
      <c r="F411" s="1">
        <v>0</v>
      </c>
      <c r="G411" s="2">
        <f t="shared" si="8"/>
        <v>2016665.4829999998</v>
      </c>
      <c r="H411" s="2">
        <f t="shared" si="9"/>
        <v>0.14999999990686774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714171.12000000011</v>
      </c>
      <c r="D412" s="1">
        <f>'PR-RAS'!E417</f>
        <v>0</v>
      </c>
      <c r="E412" s="1">
        <v>0</v>
      </c>
      <c r="F412" s="1">
        <v>0</v>
      </c>
      <c r="G412" s="2">
        <f t="shared" si="8"/>
        <v>293524.33032000001</v>
      </c>
      <c r="H412" s="2">
        <f t="shared" si="9"/>
        <v>0.12000000011175871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1190672.6400000001</v>
      </c>
      <c r="D413" s="1">
        <f>'PR-RAS'!E418</f>
        <v>1337134.74</v>
      </c>
      <c r="E413" s="1">
        <v>0</v>
      </c>
      <c r="F413" s="1">
        <v>0</v>
      </c>
      <c r="G413" s="2">
        <f t="shared" si="8"/>
        <v>1592356.15344</v>
      </c>
      <c r="H413" s="2">
        <f t="shared" si="9"/>
        <v>0.61999999987892807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1700000</v>
      </c>
      <c r="E414" s="1">
        <v>0</v>
      </c>
      <c r="F414" s="1">
        <v>0</v>
      </c>
      <c r="G414" s="2">
        <f t="shared" si="8"/>
        <v>1404200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1300000</v>
      </c>
      <c r="E415" s="1">
        <v>0</v>
      </c>
      <c r="F415" s="1">
        <v>0</v>
      </c>
      <c r="G415" s="2">
        <f t="shared" si="8"/>
        <v>1076400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1300000</v>
      </c>
      <c r="E449" s="1">
        <v>0</v>
      </c>
      <c r="F449" s="1">
        <v>0</v>
      </c>
      <c r="G449" s="2">
        <f t="shared" si="8"/>
        <v>1164800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1300000</v>
      </c>
      <c r="E450" s="1">
        <v>0</v>
      </c>
      <c r="F450" s="1">
        <v>0</v>
      </c>
      <c r="G450" s="2">
        <f t="shared" si="8"/>
        <v>1167400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400000</v>
      </c>
      <c r="E478" s="1">
        <v>0</v>
      </c>
      <c r="F478" s="1">
        <v>0</v>
      </c>
      <c r="G478" s="2">
        <f t="shared" si="8"/>
        <v>381600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400000</v>
      </c>
      <c r="E484" s="1">
        <v>0</v>
      </c>
      <c r="F484" s="1">
        <v>0</v>
      </c>
      <c r="G484" s="2">
        <f t="shared" si="8"/>
        <v>386400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400000</v>
      </c>
      <c r="E485" s="1">
        <v>0</v>
      </c>
      <c r="F485" s="1">
        <v>0</v>
      </c>
      <c r="G485" s="2">
        <f t="shared" si="8"/>
        <v>387200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2378705.2800000003</v>
      </c>
      <c r="D522" s="1">
        <f>'PR-RAS'!E528</f>
        <v>237573.84</v>
      </c>
      <c r="E522" s="1">
        <v>0</v>
      </c>
      <c r="F522" s="1">
        <v>0</v>
      </c>
      <c r="G522" s="2">
        <f t="shared" ref="G522:G809" si="10">(B522/1000)*(C522*1+D522*2)</f>
        <v>1486857.3921600003</v>
      </c>
      <c r="H522" s="2">
        <f t="shared" ref="H522:H809" si="11">ABS(C522-ROUND(C522,0))+ABS(D522-ROUND(D522,0))</f>
        <v>0.44000000026426278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1300000</v>
      </c>
      <c r="D523" s="1">
        <f>'PR-RAS'!E529</f>
        <v>0</v>
      </c>
      <c r="E523" s="1">
        <v>0</v>
      </c>
      <c r="F523" s="1">
        <v>0</v>
      </c>
      <c r="G523" s="2">
        <f t="shared" si="10"/>
        <v>678600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1300000</v>
      </c>
      <c r="D557" s="1">
        <f>'PR-RAS'!E563</f>
        <v>0</v>
      </c>
      <c r="E557" s="1">
        <v>0</v>
      </c>
      <c r="F557" s="1">
        <v>0</v>
      </c>
      <c r="G557" s="2">
        <f t="shared" si="10"/>
        <v>722800.00000000012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1300000</v>
      </c>
      <c r="D558" s="1">
        <f>'PR-RAS'!E564</f>
        <v>0</v>
      </c>
      <c r="E558" s="1">
        <v>0</v>
      </c>
      <c r="F558" s="1">
        <v>0</v>
      </c>
      <c r="G558" s="2">
        <f t="shared" si="10"/>
        <v>724100.00000000012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1078705.28</v>
      </c>
      <c r="D587" s="1">
        <f>'PR-RAS'!E593</f>
        <v>237573.84</v>
      </c>
      <c r="E587" s="1">
        <v>0</v>
      </c>
      <c r="F587" s="1">
        <v>0</v>
      </c>
      <c r="G587" s="2">
        <f t="shared" si="10"/>
        <v>910557.83455999987</v>
      </c>
      <c r="H587" s="2">
        <f t="shared" si="11"/>
        <v>0.44000000003143214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875961.73</v>
      </c>
      <c r="D599" s="1">
        <f>'PR-RAS'!E605</f>
        <v>237573.84</v>
      </c>
      <c r="E599" s="1">
        <v>0</v>
      </c>
      <c r="F599" s="1">
        <v>0</v>
      </c>
      <c r="G599" s="2">
        <f t="shared" si="10"/>
        <v>807963.42717999988</v>
      </c>
      <c r="H599" s="2">
        <f t="shared" si="11"/>
        <v>0.43000000002211891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875961.73</v>
      </c>
      <c r="D600" s="1">
        <f>'PR-RAS'!E606</f>
        <v>237573.84</v>
      </c>
      <c r="E600" s="1">
        <v>0</v>
      </c>
      <c r="F600" s="1">
        <v>0</v>
      </c>
      <c r="G600" s="2">
        <f t="shared" si="10"/>
        <v>809314.53658999992</v>
      </c>
      <c r="H600" s="2">
        <f t="shared" si="11"/>
        <v>0.43000000002211891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202743.55</v>
      </c>
      <c r="D611" s="1">
        <f>'PR-RAS'!E617</f>
        <v>0</v>
      </c>
      <c r="E611" s="1">
        <v>0</v>
      </c>
      <c r="F611" s="1">
        <v>0</v>
      </c>
      <c r="G611" s="2">
        <f t="shared" si="10"/>
        <v>123673.5655</v>
      </c>
      <c r="H611" s="2">
        <f t="shared" si="11"/>
        <v>0.45000000001164153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202743.55</v>
      </c>
      <c r="D612" s="1">
        <f>'PR-RAS'!E618</f>
        <v>0</v>
      </c>
      <c r="E612" s="1">
        <v>0</v>
      </c>
      <c r="F612" s="1">
        <v>0</v>
      </c>
      <c r="G612" s="2">
        <f t="shared" si="10"/>
        <v>123876.30905</v>
      </c>
      <c r="H612" s="2">
        <f t="shared" si="11"/>
        <v>0.45000000001164153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1462426.16</v>
      </c>
      <c r="E629" s="1">
        <v>0</v>
      </c>
      <c r="F629" s="1">
        <v>0</v>
      </c>
      <c r="G629" s="2">
        <f t="shared" si="10"/>
        <v>1836807.2569599999</v>
      </c>
      <c r="H629" s="2">
        <f t="shared" si="11"/>
        <v>0.15999999991618097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2378705.2800000003</v>
      </c>
      <c r="D630" s="1">
        <f>'PR-RAS'!E636</f>
        <v>0</v>
      </c>
      <c r="E630" s="1">
        <v>0</v>
      </c>
      <c r="F630" s="1">
        <v>0</v>
      </c>
      <c r="G630" s="2">
        <f t="shared" si="10"/>
        <v>1496205.6211200003</v>
      </c>
      <c r="H630" s="2">
        <f t="shared" si="11"/>
        <v>0.28000000026077032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385122.09</v>
      </c>
      <c r="D631" s="1">
        <f>'PR-RAS'!E637</f>
        <v>0</v>
      </c>
      <c r="E631" s="1">
        <v>0</v>
      </c>
      <c r="F631" s="1">
        <v>0</v>
      </c>
      <c r="G631" s="2">
        <f t="shared" si="10"/>
        <v>242626.91670000003</v>
      </c>
      <c r="H631" s="2">
        <f t="shared" si="11"/>
        <v>9.0000000025611371E-2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2024496.98</v>
      </c>
      <c r="E632" s="1">
        <v>0</v>
      </c>
      <c r="F632" s="1">
        <v>0</v>
      </c>
      <c r="G632" s="2">
        <f t="shared" si="10"/>
        <v>2554915.1887599998</v>
      </c>
      <c r="H632" s="2">
        <f t="shared" si="11"/>
        <v>2.0000000018626451E-2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10538664.040000001</v>
      </c>
      <c r="D633" s="1">
        <f>'PR-RAS'!E639</f>
        <v>14388261.939999999</v>
      </c>
      <c r="E633" s="1">
        <v>0</v>
      </c>
      <c r="F633" s="1">
        <v>0</v>
      </c>
      <c r="G633" s="2">
        <f t="shared" si="10"/>
        <v>24847198.765440002</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9774763.8399999999</v>
      </c>
      <c r="D634" s="1">
        <f>'PR-RAS'!E640</f>
        <v>13651982.959999999</v>
      </c>
      <c r="E634" s="1">
        <v>0</v>
      </c>
      <c r="F634" s="1">
        <v>0</v>
      </c>
      <c r="G634" s="2">
        <f t="shared" si="10"/>
        <v>23470835.938079998</v>
      </c>
      <c r="H634" s="2">
        <f t="shared" si="11"/>
        <v>0.20000000111758709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763900.20000000112</v>
      </c>
      <c r="D635" s="1">
        <f>'PR-RAS'!E641</f>
        <v>736278.98000000045</v>
      </c>
      <c r="E635" s="1">
        <v>0</v>
      </c>
      <c r="F635" s="1">
        <v>0</v>
      </c>
      <c r="G635" s="2">
        <f t="shared" si="10"/>
        <v>1417914.4734400013</v>
      </c>
      <c r="H635" s="2">
        <f t="shared" si="11"/>
        <v>0.22000000067055225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434851.16999999993</v>
      </c>
      <c r="E637" s="1">
        <v>0</v>
      </c>
      <c r="F637" s="1">
        <v>0</v>
      </c>
      <c r="G637" s="2">
        <f t="shared" si="10"/>
        <v>553130.68823999993</v>
      </c>
      <c r="H637" s="2">
        <f t="shared" si="11"/>
        <v>0.16999999992549419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329049.03000000009</v>
      </c>
      <c r="D638" s="1">
        <f>'PR-RAS'!E644</f>
        <v>0</v>
      </c>
      <c r="E638" s="1">
        <v>0</v>
      </c>
      <c r="F638" s="1">
        <v>0</v>
      </c>
      <c r="G638" s="2">
        <f t="shared" si="10"/>
        <v>209604.23211000007</v>
      </c>
      <c r="H638" s="2">
        <f t="shared" si="11"/>
        <v>3.0000000086147338E-2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434851.17000000103</v>
      </c>
      <c r="D639" s="1">
        <f>'PR-RAS'!E645</f>
        <v>1171130.1500000004</v>
      </c>
      <c r="E639" s="1">
        <v>0</v>
      </c>
      <c r="F639" s="1">
        <v>0</v>
      </c>
      <c r="G639" s="2">
        <f t="shared" si="10"/>
        <v>1771797.117860001</v>
      </c>
      <c r="H639" s="2">
        <f t="shared" si="11"/>
        <v>0.32000000140396878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34.92</v>
      </c>
      <c r="D641" s="1">
        <f>'PR-RAS'!E647</f>
        <v>34.92</v>
      </c>
      <c r="E641" s="1">
        <v>0</v>
      </c>
      <c r="F641" s="1">
        <v>0</v>
      </c>
      <c r="G641" s="2">
        <f t="shared" si="10"/>
        <v>67.046400000000006</v>
      </c>
      <c r="H641" s="2">
        <f t="shared" si="11"/>
        <v>0.15999999999999659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312916.53000000003</v>
      </c>
      <c r="D642" s="1">
        <f>'PR-RAS'!E649</f>
        <v>780354.08</v>
      </c>
      <c r="E642" s="1">
        <v>0</v>
      </c>
      <c r="F642" s="1">
        <v>0</v>
      </c>
      <c r="G642" s="2">
        <f t="shared" si="10"/>
        <v>1200993.4262900001</v>
      </c>
      <c r="H642" s="2">
        <f t="shared" si="11"/>
        <v>0.54999999993015081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12637550.76</v>
      </c>
      <c r="D643" s="1">
        <f>'PR-RAS'!E650</f>
        <v>19073540.809999999</v>
      </c>
      <c r="E643" s="1">
        <v>0</v>
      </c>
      <c r="F643" s="1">
        <v>0</v>
      </c>
      <c r="G643" s="2">
        <f t="shared" si="10"/>
        <v>32603733.987959996</v>
      </c>
      <c r="H643" s="2">
        <f t="shared" si="11"/>
        <v>0.43000000156462193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12170113.210000001</v>
      </c>
      <c r="D644" s="1">
        <f>'PR-RAS'!E651</f>
        <v>18023581.91</v>
      </c>
      <c r="E644" s="1">
        <v>0</v>
      </c>
      <c r="F644" s="1">
        <v>0</v>
      </c>
      <c r="G644" s="2">
        <f t="shared" si="10"/>
        <v>31003709.130290002</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780354.07999999821</v>
      </c>
      <c r="D645" s="1">
        <f>'PR-RAS'!E652</f>
        <v>1830312.9799999967</v>
      </c>
      <c r="E645" s="1">
        <v>0</v>
      </c>
      <c r="F645" s="1">
        <v>0</v>
      </c>
      <c r="G645" s="2">
        <f t="shared" si="10"/>
        <v>2859991.1457599946</v>
      </c>
      <c r="H645" s="2">
        <f t="shared" si="11"/>
        <v>0.10000000149011612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v>
      </c>
      <c r="D646" s="1">
        <f>'PR-RAS'!E653</f>
        <v>54</v>
      </c>
      <c r="E646" s="1">
        <v>0</v>
      </c>
      <c r="F646" s="1">
        <v>0</v>
      </c>
      <c r="G646" s="2">
        <f t="shared" si="10"/>
        <v>99.975000000000009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45</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44</v>
      </c>
      <c r="D648" s="1">
        <f>'PR-RAS'!E655</f>
        <v>52</v>
      </c>
      <c r="E648" s="1">
        <v>0</v>
      </c>
      <c r="F648" s="1">
        <v>0</v>
      </c>
      <c r="G648" s="2">
        <f t="shared" si="10"/>
        <v>95.756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929.24</v>
      </c>
      <c r="D653" s="1">
        <f>'PR-RAS'!E660</f>
        <v>0</v>
      </c>
      <c r="E653" s="1">
        <v>0</v>
      </c>
      <c r="F653" s="1">
        <v>0</v>
      </c>
      <c r="G653" s="2">
        <f t="shared" si="10"/>
        <v>605.86448000000007</v>
      </c>
      <c r="H653" s="2">
        <f t="shared" si="11"/>
        <v>0.24000000000000909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26544.560000000001</v>
      </c>
      <c r="D654" s="1">
        <f>'PR-RAS'!E661</f>
        <v>70171.850000000006</v>
      </c>
      <c r="E654" s="1">
        <v>0</v>
      </c>
      <c r="F654" s="1">
        <v>0</v>
      </c>
      <c r="G654" s="2">
        <f t="shared" si="10"/>
        <v>108978.03378000001</v>
      </c>
      <c r="H654" s="2">
        <f t="shared" si="11"/>
        <v>0.58999999999286956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2633.9</v>
      </c>
      <c r="D656" s="1">
        <f>'PR-RAS'!E663</f>
        <v>2656.95</v>
      </c>
      <c r="E656" s="1">
        <v>0</v>
      </c>
      <c r="F656" s="1">
        <v>0</v>
      </c>
      <c r="G656" s="2">
        <f t="shared" si="10"/>
        <v>5205.8089999999993</v>
      </c>
      <c r="H656" s="2">
        <f t="shared" si="11"/>
        <v>0.15000000000009095</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2770.93</v>
      </c>
      <c r="D657" s="1">
        <f>'PR-RAS'!E664</f>
        <v>3793.61</v>
      </c>
      <c r="E657" s="1">
        <v>0</v>
      </c>
      <c r="F657" s="1">
        <v>0</v>
      </c>
      <c r="G657" s="2">
        <f t="shared" si="10"/>
        <v>6794.9463999999998</v>
      </c>
      <c r="H657" s="2">
        <f t="shared" si="11"/>
        <v>0.46000000000003638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593892.16</v>
      </c>
      <c r="D658" s="1">
        <f>'PR-RAS'!E665</f>
        <v>578893.66</v>
      </c>
      <c r="E658" s="1">
        <v>0</v>
      </c>
      <c r="F658" s="1">
        <v>0</v>
      </c>
      <c r="G658" s="2">
        <f t="shared" si="10"/>
        <v>1150853.41836</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34715.31</v>
      </c>
      <c r="D659" s="1">
        <f>'PR-RAS'!E666</f>
        <v>35000</v>
      </c>
      <c r="E659" s="1">
        <v>0</v>
      </c>
      <c r="F659" s="1">
        <v>0</v>
      </c>
      <c r="G659" s="2">
        <f t="shared" si="10"/>
        <v>68902.673980000007</v>
      </c>
      <c r="H659" s="2">
        <f t="shared" si="11"/>
        <v>0.30999999999767169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50200.46</v>
      </c>
      <c r="D666" s="1">
        <f>'PR-RAS'!E673</f>
        <v>212930.86</v>
      </c>
      <c r="E666" s="1">
        <v>0</v>
      </c>
      <c r="F666" s="1">
        <v>0</v>
      </c>
      <c r="G666" s="2">
        <f t="shared" si="10"/>
        <v>316581.34970000002</v>
      </c>
      <c r="H666" s="2">
        <f t="shared" si="11"/>
        <v>0.60000000001309672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57137.16</v>
      </c>
      <c r="E667" s="1">
        <v>0</v>
      </c>
      <c r="F667" s="1">
        <v>0</v>
      </c>
      <c r="G667" s="2">
        <f t="shared" si="10"/>
        <v>76106.697120000012</v>
      </c>
      <c r="H667" s="2">
        <f t="shared" si="11"/>
        <v>0.16000000000349246</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4008.23</v>
      </c>
      <c r="D668" s="1">
        <f>'PR-RAS'!E675</f>
        <v>3114.04</v>
      </c>
      <c r="E668" s="1">
        <v>0</v>
      </c>
      <c r="F668" s="1">
        <v>0</v>
      </c>
      <c r="G668" s="2">
        <f t="shared" si="10"/>
        <v>6827.61877</v>
      </c>
      <c r="H668" s="2">
        <f t="shared" si="11"/>
        <v>0.26999999999998181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2919.9</v>
      </c>
      <c r="D670" s="1">
        <f>'PR-RAS'!E677</f>
        <v>6014.17</v>
      </c>
      <c r="E670" s="1">
        <v>0</v>
      </c>
      <c r="F670" s="1">
        <v>0</v>
      </c>
      <c r="G670" s="2">
        <f t="shared" si="10"/>
        <v>10000.37256</v>
      </c>
      <c r="H670" s="2">
        <f t="shared" si="11"/>
        <v>0.26999999999998181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50906.05</v>
      </c>
      <c r="D687" s="1">
        <f>'PR-RAS'!E694</f>
        <v>106382.3</v>
      </c>
      <c r="E687" s="1">
        <v>0</v>
      </c>
      <c r="F687" s="1">
        <v>0</v>
      </c>
      <c r="G687" s="2">
        <f t="shared" si="10"/>
        <v>180878.06590000002</v>
      </c>
      <c r="H687" s="2">
        <f t="shared" si="11"/>
        <v>0.35000000000582077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1536936.58</v>
      </c>
      <c r="D691" s="1">
        <f>'PR-RAS'!E698</f>
        <v>2490899.2599999998</v>
      </c>
      <c r="E691" s="1">
        <v>0</v>
      </c>
      <c r="F691" s="1">
        <v>0</v>
      </c>
      <c r="G691" s="2">
        <f t="shared" si="10"/>
        <v>4497927.2189999996</v>
      </c>
      <c r="H691" s="2">
        <f t="shared" si="11"/>
        <v>0.67999999970197678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108689.48</v>
      </c>
      <c r="D703" s="1">
        <f>'PR-RAS'!E710</f>
        <v>117054.33</v>
      </c>
      <c r="E703" s="1">
        <v>0</v>
      </c>
      <c r="F703" s="1">
        <v>0</v>
      </c>
      <c r="G703" s="2">
        <f t="shared" si="10"/>
        <v>240644.29428</v>
      </c>
      <c r="H703" s="2">
        <f t="shared" si="11"/>
        <v>0.80999999999767169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7309.19</v>
      </c>
      <c r="D705" s="1">
        <f>'PR-RAS'!E712</f>
        <v>4502.3</v>
      </c>
      <c r="E705" s="1">
        <v>0</v>
      </c>
      <c r="F705" s="1">
        <v>0</v>
      </c>
      <c r="G705" s="2">
        <f t="shared" si="10"/>
        <v>11484.908159999999</v>
      </c>
      <c r="H705" s="2">
        <f t="shared" si="11"/>
        <v>0.48999999999978172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1592.67</v>
      </c>
      <c r="D710" s="1">
        <f>'PR-RAS'!E717</f>
        <v>1876.79</v>
      </c>
      <c r="E710" s="1">
        <v>0</v>
      </c>
      <c r="F710" s="1">
        <v>0</v>
      </c>
      <c r="G710" s="2">
        <f t="shared" si="10"/>
        <v>3790.4912499999996</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38333.67</v>
      </c>
      <c r="D711" s="1">
        <f>'PR-RAS'!E718</f>
        <v>49869.279999999999</v>
      </c>
      <c r="E711" s="1">
        <v>0</v>
      </c>
      <c r="F711" s="1">
        <v>0</v>
      </c>
      <c r="G711" s="2">
        <f t="shared" si="10"/>
        <v>98031.283299999981</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10117.06</v>
      </c>
      <c r="D713" s="1">
        <f>'PR-RAS'!E720</f>
        <v>12410.05</v>
      </c>
      <c r="E713" s="1">
        <v>0</v>
      </c>
      <c r="F713" s="1">
        <v>0</v>
      </c>
      <c r="G713" s="2">
        <f t="shared" si="10"/>
        <v>24875.257919999996</v>
      </c>
      <c r="H713" s="2">
        <f t="shared" si="11"/>
        <v>0.10999999999876309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54976.2</v>
      </c>
      <c r="D714" s="1">
        <f>'PR-RAS'!E721</f>
        <v>46527.51</v>
      </c>
      <c r="E714" s="1">
        <v>0</v>
      </c>
      <c r="F714" s="1">
        <v>0</v>
      </c>
      <c r="G714" s="2">
        <f t="shared" si="10"/>
        <v>105546.25985999999</v>
      </c>
      <c r="H714" s="2">
        <f t="shared" si="11"/>
        <v>0.68999999999505235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4111.7</v>
      </c>
      <c r="D715" s="1">
        <f>'PR-RAS'!E722</f>
        <v>3863.3</v>
      </c>
      <c r="E715" s="1">
        <v>0</v>
      </c>
      <c r="F715" s="1">
        <v>0</v>
      </c>
      <c r="G715" s="2">
        <f t="shared" si="10"/>
        <v>8452.5461999999989</v>
      </c>
      <c r="H715" s="2">
        <f t="shared" si="11"/>
        <v>0.6000000000003638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3389.54</v>
      </c>
      <c r="D716" s="1">
        <f>'PR-RAS'!E723</f>
        <v>4268.46</v>
      </c>
      <c r="E716" s="1">
        <v>0</v>
      </c>
      <c r="F716" s="1">
        <v>0</v>
      </c>
      <c r="G716" s="2">
        <f t="shared" si="10"/>
        <v>8527.4188999999988</v>
      </c>
      <c r="H716" s="2">
        <f t="shared" si="11"/>
        <v>0.92000000000007276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95560.42</v>
      </c>
      <c r="D717" s="1">
        <f>'PR-RAS'!E724</f>
        <v>31853.439999999999</v>
      </c>
      <c r="E717" s="1">
        <v>0</v>
      </c>
      <c r="F717" s="1">
        <v>0</v>
      </c>
      <c r="G717" s="2">
        <f t="shared" si="10"/>
        <v>114035.38679999999</v>
      </c>
      <c r="H717" s="2">
        <f t="shared" si="11"/>
        <v>0.8599999999969441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9300.36</v>
      </c>
      <c r="D718" s="1">
        <f>'PR-RAS'!E725</f>
        <v>7869.41</v>
      </c>
      <c r="E718" s="1">
        <v>0</v>
      </c>
      <c r="F718" s="1">
        <v>0</v>
      </c>
      <c r="G718" s="2">
        <f t="shared" si="10"/>
        <v>17953.092059999999</v>
      </c>
      <c r="H718" s="2">
        <f t="shared" si="11"/>
        <v>0.77000000000043656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3530.32</v>
      </c>
      <c r="D719" s="1">
        <f>'PR-RAS'!E726</f>
        <v>3221.72</v>
      </c>
      <c r="E719" s="1">
        <v>0</v>
      </c>
      <c r="F719" s="1">
        <v>0</v>
      </c>
      <c r="G719" s="2">
        <f t="shared" si="10"/>
        <v>7161.1596799999998</v>
      </c>
      <c r="H719" s="2">
        <f t="shared" si="11"/>
        <v>0.6000000000003638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28346.41</v>
      </c>
      <c r="D735" s="1">
        <f>'PR-RAS'!E742</f>
        <v>24191.8</v>
      </c>
      <c r="E735" s="1">
        <v>0</v>
      </c>
      <c r="F735" s="1">
        <v>0</v>
      </c>
      <c r="G735" s="2">
        <f t="shared" si="10"/>
        <v>56319.827339999996</v>
      </c>
      <c r="H735" s="2">
        <f t="shared" si="11"/>
        <v>0.61000000000058208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44198.69</v>
      </c>
      <c r="D752" s="1">
        <f>'PR-RAS'!E759</f>
        <v>25824</v>
      </c>
      <c r="E752" s="1">
        <v>0</v>
      </c>
      <c r="F752" s="1">
        <v>0</v>
      </c>
      <c r="G752" s="2">
        <f t="shared" si="10"/>
        <v>71980.864190000008</v>
      </c>
      <c r="H752" s="2">
        <f t="shared" si="11"/>
        <v>0.30999999999767169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33717.86</v>
      </c>
      <c r="D753" s="1">
        <f>'PR-RAS'!E760</f>
        <v>62494.78</v>
      </c>
      <c r="E753" s="1">
        <v>0</v>
      </c>
      <c r="F753" s="1">
        <v>0</v>
      </c>
      <c r="G753" s="2">
        <f t="shared" si="10"/>
        <v>119347.97983999999</v>
      </c>
      <c r="H753" s="2">
        <f t="shared" si="11"/>
        <v>0.36000000000058208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6754.15</v>
      </c>
      <c r="D755" s="1">
        <f>'PR-RAS'!E762</f>
        <v>7934.5</v>
      </c>
      <c r="E755" s="1">
        <v>0</v>
      </c>
      <c r="F755" s="1">
        <v>0</v>
      </c>
      <c r="G755" s="2">
        <f t="shared" si="10"/>
        <v>17057.855100000001</v>
      </c>
      <c r="H755" s="2">
        <f t="shared" si="11"/>
        <v>0.6499999999996362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557.44000000000005</v>
      </c>
      <c r="D758" s="1">
        <f>'PR-RAS'!E765</f>
        <v>0</v>
      </c>
      <c r="E758" s="1">
        <v>0</v>
      </c>
      <c r="F758" s="1">
        <v>0</v>
      </c>
      <c r="G758" s="2">
        <f t="shared" si="10"/>
        <v>421.98208000000005</v>
      </c>
      <c r="H758" s="2">
        <f t="shared" si="11"/>
        <v>0.44000000000005457</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1990.84</v>
      </c>
      <c r="D760" s="1">
        <f>'PR-RAS'!E767</f>
        <v>0</v>
      </c>
      <c r="E760" s="1">
        <v>0</v>
      </c>
      <c r="F760" s="1">
        <v>0</v>
      </c>
      <c r="G760" s="2">
        <f t="shared" si="10"/>
        <v>1511.04756</v>
      </c>
      <c r="H760" s="2">
        <f t="shared" si="11"/>
        <v>0.16000000000008185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39651.01</v>
      </c>
      <c r="E767" s="1">
        <v>0</v>
      </c>
      <c r="F767" s="1">
        <v>0</v>
      </c>
      <c r="G767" s="2">
        <f t="shared" si="10"/>
        <v>60745.347320000001</v>
      </c>
      <c r="H767" s="2">
        <f t="shared" si="11"/>
        <v>1.0000000002037268E-2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69817.34</v>
      </c>
      <c r="D809" s="1">
        <f>'PR-RAS'!E816</f>
        <v>79345.87</v>
      </c>
      <c r="E809" s="1">
        <v>0</v>
      </c>
      <c r="F809" s="1">
        <v>0</v>
      </c>
      <c r="G809" s="2">
        <f t="shared" si="10"/>
        <v>184635.33663999999</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91976.91</v>
      </c>
      <c r="D812" s="1">
        <f>'PR-RAS'!E819</f>
        <v>82024.5</v>
      </c>
      <c r="E812" s="1">
        <v>0</v>
      </c>
      <c r="F812" s="1">
        <v>0</v>
      </c>
      <c r="G812" s="2">
        <f t="shared" si="18"/>
        <v>207637.01301000002</v>
      </c>
      <c r="H812" s="2">
        <f t="shared" si="19"/>
        <v>0.58999999999650754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55345.41</v>
      </c>
      <c r="D814" s="1">
        <f>'PR-RAS'!E821</f>
        <v>52527.23</v>
      </c>
      <c r="E814" s="1">
        <v>0</v>
      </c>
      <c r="F814" s="1">
        <v>0</v>
      </c>
      <c r="G814" s="2">
        <f t="shared" si="18"/>
        <v>130405.09430999999</v>
      </c>
      <c r="H814" s="2">
        <f t="shared" si="19"/>
        <v>0.64000000000669388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93832.99</v>
      </c>
      <c r="D816" s="1">
        <f>'PR-RAS'!E823</f>
        <v>92284.83</v>
      </c>
      <c r="E816" s="1">
        <v>0</v>
      </c>
      <c r="F816" s="1">
        <v>0</v>
      </c>
      <c r="G816" s="2">
        <f t="shared" si="18"/>
        <v>226898.15974999999</v>
      </c>
      <c r="H816" s="2">
        <f t="shared" si="19"/>
        <v>0.17999999999301508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7777.29</v>
      </c>
      <c r="D821" s="1">
        <f>'PR-RAS'!E828</f>
        <v>11383.65</v>
      </c>
      <c r="E821" s="1">
        <v>0</v>
      </c>
      <c r="F821" s="1">
        <v>0</v>
      </c>
      <c r="G821" s="2">
        <f t="shared" si="18"/>
        <v>25046.5638</v>
      </c>
      <c r="H821" s="2">
        <f t="shared" si="19"/>
        <v>0.64000000000032742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25235.38</v>
      </c>
      <c r="D823" s="1">
        <f>'PR-RAS'!E830</f>
        <v>0</v>
      </c>
      <c r="E823" s="1">
        <v>0</v>
      </c>
      <c r="F823" s="1">
        <v>0</v>
      </c>
      <c r="G823" s="2">
        <f t="shared" si="18"/>
        <v>20743.482359999998</v>
      </c>
      <c r="H823" s="2">
        <f t="shared" si="19"/>
        <v>0.38000000000101863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400000</v>
      </c>
      <c r="E871" s="1">
        <v>0</v>
      </c>
      <c r="F871" s="1">
        <v>0</v>
      </c>
      <c r="G871" s="2">
        <f t="shared" si="18"/>
        <v>696000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530891.23</v>
      </c>
      <c r="D946" s="1">
        <f>'PR-RAS'!E953</f>
        <v>0</v>
      </c>
      <c r="E946" s="1">
        <v>0</v>
      </c>
      <c r="F946" s="1">
        <v>0</v>
      </c>
      <c r="G946" s="2">
        <f t="shared" si="18"/>
        <v>501692.21234999993</v>
      </c>
      <c r="H946" s="2">
        <f t="shared" si="19"/>
        <v>0.22999999998137355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345070.49</v>
      </c>
      <c r="D947" s="1">
        <f>'PR-RAS'!E954</f>
        <v>237573.84</v>
      </c>
      <c r="E947" s="1">
        <v>0</v>
      </c>
      <c r="F947" s="1">
        <v>0</v>
      </c>
      <c r="G947" s="2">
        <f t="shared" si="18"/>
        <v>775926.38881999988</v>
      </c>
      <c r="H947" s="2">
        <f t="shared" si="19"/>
        <v>0.64999999999417923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70020.740000000005</v>
      </c>
      <c r="D961" s="1">
        <f>'PR-RAS'!E968</f>
        <v>0</v>
      </c>
      <c r="E961" s="1">
        <v>0</v>
      </c>
      <c r="F961" s="1">
        <v>0</v>
      </c>
      <c r="G961" s="2">
        <f t="shared" si="18"/>
        <v>67219.910400000008</v>
      </c>
      <c r="H961" s="2">
        <f t="shared" si="19"/>
        <v>0.25999999999476131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132722.81</v>
      </c>
      <c r="D962" s="1">
        <f>'PR-RAS'!E969</f>
        <v>0</v>
      </c>
      <c r="E962" s="1">
        <v>0</v>
      </c>
      <c r="F962" s="1">
        <v>0</v>
      </c>
      <c r="G962" s="2">
        <f t="shared" si="18"/>
        <v>127546.62040999999</v>
      </c>
      <c r="H962" s="2">
        <f t="shared" si="19"/>
        <v>0.19000000000232831</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49176522.909999996</v>
      </c>
      <c r="D984" s="6">
        <f>BILANCA!E6</f>
        <v>55051538.120000005</v>
      </c>
      <c r="E984" s="6">
        <v>0</v>
      </c>
      <c r="F984" s="6">
        <v>0</v>
      </c>
      <c r="G984" s="7">
        <f t="shared" ref="G984:G1241" si="22">B984/1000*C984+B984/500*D984</f>
        <v>159279.59915000002</v>
      </c>
      <c r="H984" s="7">
        <f t="shared" si="19"/>
        <v>0.21000000834465027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39566369</v>
      </c>
      <c r="D985" s="1">
        <f>BILANCA!E7</f>
        <v>44256690.020000003</v>
      </c>
      <c r="E985" s="1">
        <v>0</v>
      </c>
      <c r="F985" s="1">
        <v>0</v>
      </c>
      <c r="G985" s="2">
        <f t="shared" si="22"/>
        <v>256159.49807999999</v>
      </c>
      <c r="H985" s="2">
        <f t="shared" si="19"/>
        <v>2.0000003278255463E-2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9368444.5500000007</v>
      </c>
      <c r="D986" s="1">
        <f>BILANCA!E8</f>
        <v>9972492.3399999999</v>
      </c>
      <c r="E986" s="1">
        <v>0</v>
      </c>
      <c r="F986" s="1">
        <v>0</v>
      </c>
      <c r="G986" s="2">
        <f t="shared" si="22"/>
        <v>87940.287689999997</v>
      </c>
      <c r="H986" s="2">
        <f t="shared" si="19"/>
        <v>0.78999999910593033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9356681.4600000009</v>
      </c>
      <c r="D987" s="1">
        <f>BILANCA!E9</f>
        <v>9941866.75</v>
      </c>
      <c r="E987" s="1">
        <v>0</v>
      </c>
      <c r="F987" s="1">
        <v>0</v>
      </c>
      <c r="G987" s="2">
        <f t="shared" si="22"/>
        <v>116961.65984000001</v>
      </c>
      <c r="H987" s="2">
        <f t="shared" si="19"/>
        <v>0.71000000089406967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11763.09</v>
      </c>
      <c r="D988" s="1">
        <f>BILANCA!E10</f>
        <v>30625.59</v>
      </c>
      <c r="E988" s="1">
        <v>0</v>
      </c>
      <c r="F988" s="1">
        <v>0</v>
      </c>
      <c r="G988" s="2">
        <f t="shared" si="22"/>
        <v>365.07135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29847713.920000002</v>
      </c>
      <c r="D990" s="1">
        <f>BILANCA!E12</f>
        <v>29363049.210000001</v>
      </c>
      <c r="E990" s="1">
        <v>0</v>
      </c>
      <c r="F990" s="1">
        <v>0</v>
      </c>
      <c r="G990" s="2">
        <f t="shared" si="22"/>
        <v>620016.68638000009</v>
      </c>
      <c r="H990" s="2">
        <f t="shared" si="19"/>
        <v>0.28999999910593033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27134119.75</v>
      </c>
      <c r="D991" s="1">
        <f>BILANCA!E13</f>
        <v>27277152.390000001</v>
      </c>
      <c r="E991" s="1">
        <v>0</v>
      </c>
      <c r="F991" s="1">
        <v>0</v>
      </c>
      <c r="G991" s="2">
        <f t="shared" si="22"/>
        <v>653507.39624000003</v>
      </c>
      <c r="H991" s="2">
        <f t="shared" si="19"/>
        <v>0.64000000059604645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10768488.92</v>
      </c>
      <c r="D993" s="1">
        <f>BILANCA!E15</f>
        <v>10814416.300000001</v>
      </c>
      <c r="E993" s="1">
        <v>0</v>
      </c>
      <c r="F993" s="1">
        <v>0</v>
      </c>
      <c r="G993" s="2">
        <f t="shared" si="22"/>
        <v>323973.21520000004</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12519368.310000001</v>
      </c>
      <c r="D994" s="1">
        <f>BILANCA!E16</f>
        <v>13253936.58</v>
      </c>
      <c r="E994" s="1">
        <v>0</v>
      </c>
      <c r="F994" s="1">
        <v>0</v>
      </c>
      <c r="G994" s="2">
        <f t="shared" si="22"/>
        <v>429299.65616999997</v>
      </c>
      <c r="H994" s="2">
        <f t="shared" si="19"/>
        <v>0.73000000044703484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12867496.48</v>
      </c>
      <c r="D995" s="1">
        <f>BILANCA!E17</f>
        <v>13358164.119999999</v>
      </c>
      <c r="E995" s="1">
        <v>0</v>
      </c>
      <c r="F995" s="1">
        <v>0</v>
      </c>
      <c r="G995" s="2">
        <f t="shared" si="22"/>
        <v>475005.89663999999</v>
      </c>
      <c r="H995" s="2">
        <f t="shared" si="19"/>
        <v>0.59999999962747097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9021233.9600000009</v>
      </c>
      <c r="D996" s="1">
        <f>BILANCA!E18</f>
        <v>10149364.609999999</v>
      </c>
      <c r="E996" s="1">
        <v>0</v>
      </c>
      <c r="F996" s="1">
        <v>0</v>
      </c>
      <c r="G996" s="2">
        <f t="shared" si="22"/>
        <v>381159.52133999998</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1288955.98</v>
      </c>
      <c r="D997" s="1">
        <f>BILANCA!E19</f>
        <v>1192958.7300000002</v>
      </c>
      <c r="E997" s="1">
        <v>0</v>
      </c>
      <c r="F997" s="1">
        <v>0</v>
      </c>
      <c r="G997" s="2">
        <f t="shared" si="22"/>
        <v>51448.228160000013</v>
      </c>
      <c r="H997" s="2">
        <f t="shared" si="19"/>
        <v>0.28999999980442226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729334.42</v>
      </c>
      <c r="D998" s="1">
        <f>BILANCA!E20</f>
        <v>756318.28</v>
      </c>
      <c r="E998" s="1">
        <v>0</v>
      </c>
      <c r="F998" s="1">
        <v>0</v>
      </c>
      <c r="G998" s="2">
        <f t="shared" si="22"/>
        <v>33629.564700000003</v>
      </c>
      <c r="H998" s="2">
        <f t="shared" si="19"/>
        <v>0.70000000006984919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17677.16</v>
      </c>
      <c r="D999" s="1">
        <f>BILANCA!E21</f>
        <v>17677.16</v>
      </c>
      <c r="E999" s="1">
        <v>0</v>
      </c>
      <c r="F999" s="1">
        <v>0</v>
      </c>
      <c r="G999" s="2">
        <f t="shared" si="22"/>
        <v>848.50368000000003</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15437.33</v>
      </c>
      <c r="D1000" s="1">
        <f>BILANCA!E22</f>
        <v>15437.33</v>
      </c>
      <c r="E1000" s="1">
        <v>0</v>
      </c>
      <c r="F1000" s="1">
        <v>0</v>
      </c>
      <c r="G1000" s="2">
        <f t="shared" si="22"/>
        <v>787.30383000000006</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20143.59</v>
      </c>
      <c r="D1003" s="1">
        <f>BILANCA!E25</f>
        <v>21843.59</v>
      </c>
      <c r="E1003" s="1">
        <v>0</v>
      </c>
      <c r="F1003" s="1">
        <v>0</v>
      </c>
      <c r="G1003" s="2">
        <f t="shared" si="22"/>
        <v>1276.6154000000001</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1526482.23</v>
      </c>
      <c r="D1004" s="1">
        <f>BILANCA!E26</f>
        <v>1681467.78</v>
      </c>
      <c r="E1004" s="1">
        <v>0</v>
      </c>
      <c r="F1004" s="1">
        <v>0</v>
      </c>
      <c r="G1004" s="2">
        <f t="shared" si="22"/>
        <v>102677.77359</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1020118.75</v>
      </c>
      <c r="D1006" s="1">
        <f>BILANCA!E28</f>
        <v>1299785.4099999999</v>
      </c>
      <c r="E1006" s="1">
        <v>0</v>
      </c>
      <c r="F1006" s="1">
        <v>0</v>
      </c>
      <c r="G1006" s="2">
        <f t="shared" si="22"/>
        <v>83252.860109999994</v>
      </c>
      <c r="H1006" s="2">
        <f t="shared" si="19"/>
        <v>0.65999999991618097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33476.92</v>
      </c>
      <c r="D1007" s="1">
        <f>BILANCA!E29</f>
        <v>42019.75</v>
      </c>
      <c r="E1007" s="1">
        <v>0</v>
      </c>
      <c r="F1007" s="1">
        <v>0</v>
      </c>
      <c r="G1007" s="2">
        <f t="shared" si="22"/>
        <v>2820.39408</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106091.54</v>
      </c>
      <c r="D1008" s="1">
        <f>BILANCA!E30</f>
        <v>125991.44</v>
      </c>
      <c r="E1008" s="1">
        <v>0</v>
      </c>
      <c r="F1008" s="1">
        <v>0</v>
      </c>
      <c r="G1008" s="2">
        <f t="shared" si="22"/>
        <v>8951.8605000000007</v>
      </c>
      <c r="H1008" s="2">
        <f t="shared" si="19"/>
        <v>0.90000000000873115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72614.62</v>
      </c>
      <c r="D1012" s="1">
        <f>BILANCA!E34</f>
        <v>83971.69</v>
      </c>
      <c r="E1012" s="1">
        <v>0</v>
      </c>
      <c r="F1012" s="1">
        <v>0</v>
      </c>
      <c r="G1012" s="2">
        <f t="shared" si="22"/>
        <v>6976.1820000000007</v>
      </c>
      <c r="H1012" s="2">
        <f t="shared" si="19"/>
        <v>0.69000000000232831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369274.79000000004</v>
      </c>
      <c r="D1013" s="1">
        <f>BILANCA!E35</f>
        <v>407050</v>
      </c>
      <c r="E1013" s="1">
        <v>0</v>
      </c>
      <c r="F1013" s="1">
        <v>0</v>
      </c>
      <c r="G1013" s="2">
        <f t="shared" si="22"/>
        <v>35501.243699999999</v>
      </c>
      <c r="H1013" s="2">
        <f t="shared" si="19"/>
        <v>0.2099999999627471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204831.66</v>
      </c>
      <c r="D1014" s="1">
        <f>BILANCA!E36</f>
        <v>212455.73</v>
      </c>
      <c r="E1014" s="1">
        <v>0</v>
      </c>
      <c r="F1014" s="1">
        <v>0</v>
      </c>
      <c r="G1014" s="2">
        <f t="shared" si="22"/>
        <v>19522.03672</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159701.26</v>
      </c>
      <c r="D1015" s="1">
        <f>BILANCA!E37</f>
        <v>189852.4</v>
      </c>
      <c r="E1015" s="1">
        <v>0</v>
      </c>
      <c r="F1015" s="1">
        <v>0</v>
      </c>
      <c r="G1015" s="2">
        <f t="shared" si="22"/>
        <v>17260.993920000001</v>
      </c>
      <c r="H1015" s="2">
        <f t="shared" si="19"/>
        <v>0.66000000000349246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2883.75</v>
      </c>
      <c r="D1016" s="1">
        <f>BILANCA!E38</f>
        <v>2883.75</v>
      </c>
      <c r="E1016" s="1">
        <v>0</v>
      </c>
      <c r="F1016" s="1">
        <v>0</v>
      </c>
      <c r="G1016" s="2">
        <f t="shared" si="22"/>
        <v>285.49125000000004</v>
      </c>
      <c r="H1016" s="2">
        <f t="shared" si="19"/>
        <v>0.5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1858.12</v>
      </c>
      <c r="D1017" s="1">
        <f>BILANCA!E39</f>
        <v>1858.12</v>
      </c>
      <c r="E1017" s="1">
        <v>0</v>
      </c>
      <c r="F1017" s="1">
        <v>0</v>
      </c>
      <c r="G1017" s="2">
        <f t="shared" si="22"/>
        <v>189.52823999999998</v>
      </c>
      <c r="H1017" s="2">
        <f t="shared" si="19"/>
        <v>0.23999999999978172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1021886.48</v>
      </c>
      <c r="D1023" s="1">
        <f>BILANCA!E45</f>
        <v>443868.33999999985</v>
      </c>
      <c r="E1023" s="1">
        <v>0</v>
      </c>
      <c r="F1023" s="1">
        <v>0</v>
      </c>
      <c r="G1023" s="2">
        <f t="shared" si="22"/>
        <v>76384.926399999997</v>
      </c>
      <c r="H1023" s="2">
        <f t="shared" si="19"/>
        <v>0.81999999983236194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96531.76</v>
      </c>
      <c r="D1025" s="1">
        <f>BILANCA!E47</f>
        <v>96531.76</v>
      </c>
      <c r="E1025" s="1">
        <v>0</v>
      </c>
      <c r="F1025" s="1">
        <v>0</v>
      </c>
      <c r="G1025" s="2">
        <f t="shared" si="22"/>
        <v>12163.001759999999</v>
      </c>
      <c r="H1025" s="2">
        <f t="shared" si="19"/>
        <v>0.48000000001047738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8820.7000000000007</v>
      </c>
      <c r="D1026" s="1">
        <f>BILANCA!E48</f>
        <v>8895.5499999999993</v>
      </c>
      <c r="E1026" s="1">
        <v>0</v>
      </c>
      <c r="F1026" s="1">
        <v>0</v>
      </c>
      <c r="G1026" s="2">
        <f t="shared" si="22"/>
        <v>1144.3073999999999</v>
      </c>
      <c r="H1026" s="2">
        <f t="shared" si="19"/>
        <v>0.75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3166044.35</v>
      </c>
      <c r="D1027" s="1">
        <f>BILANCA!E49</f>
        <v>3348765.13</v>
      </c>
      <c r="E1027" s="1">
        <v>0</v>
      </c>
      <c r="F1027" s="1">
        <v>0</v>
      </c>
      <c r="G1027" s="2">
        <f t="shared" si="22"/>
        <v>433997.28284</v>
      </c>
      <c r="H1027" s="2">
        <f t="shared" si="19"/>
        <v>0.47999999998137355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2249510.33</v>
      </c>
      <c r="D1028" s="1">
        <f>BILANCA!E50</f>
        <v>3010324.1</v>
      </c>
      <c r="E1028" s="1">
        <v>0</v>
      </c>
      <c r="F1028" s="1">
        <v>0</v>
      </c>
      <c r="G1028" s="2">
        <f t="shared" si="22"/>
        <v>372157.13384999998</v>
      </c>
      <c r="H1028" s="2">
        <f t="shared" si="19"/>
        <v>0.43000000016763806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4379.8500000000004</v>
      </c>
      <c r="D1029" s="1">
        <f>BILANCA!E51</f>
        <v>4379.8500000000004</v>
      </c>
      <c r="E1029" s="1">
        <v>0</v>
      </c>
      <c r="F1029" s="1">
        <v>0</v>
      </c>
      <c r="G1029" s="2">
        <f t="shared" si="22"/>
        <v>604.41930000000002</v>
      </c>
      <c r="H1029" s="2">
        <f t="shared" si="19"/>
        <v>0.2999999999992724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258.80999999999767</v>
      </c>
      <c r="D1030" s="1">
        <f>BILANCA!E52</f>
        <v>258.80999999999767</v>
      </c>
      <c r="E1030" s="1">
        <v>0</v>
      </c>
      <c r="F1030" s="1">
        <v>0</v>
      </c>
      <c r="G1030" s="2">
        <f t="shared" si="22"/>
        <v>36.492209999999673</v>
      </c>
      <c r="H1030" s="2">
        <f t="shared" si="19"/>
        <v>0.38000000000465661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47917.68</v>
      </c>
      <c r="D1032" s="1">
        <f>BILANCA!E54</f>
        <v>49856.67</v>
      </c>
      <c r="E1032" s="1">
        <v>0</v>
      </c>
      <c r="F1032" s="1">
        <v>0</v>
      </c>
      <c r="G1032" s="2">
        <f t="shared" si="22"/>
        <v>7233.9199800000006</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47658.87</v>
      </c>
      <c r="D1033" s="1">
        <f>BILANCA!E55</f>
        <v>49597.86</v>
      </c>
      <c r="E1033" s="1">
        <v>0</v>
      </c>
      <c r="F1033" s="1">
        <v>0</v>
      </c>
      <c r="G1033" s="2">
        <f t="shared" si="22"/>
        <v>7342.7295000000004</v>
      </c>
      <c r="H1033" s="2">
        <f t="shared" si="19"/>
        <v>0.26999999999679858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345571.87</v>
      </c>
      <c r="D1034" s="1">
        <f>BILANCA!E56</f>
        <v>4916509.8099999996</v>
      </c>
      <c r="E1034" s="1">
        <v>0</v>
      </c>
      <c r="F1034" s="1">
        <v>0</v>
      </c>
      <c r="G1034" s="2">
        <f t="shared" si="22"/>
        <v>519108.16598999995</v>
      </c>
      <c r="H1034" s="2">
        <f t="shared" si="19"/>
        <v>0.32000000041443855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314216.11</v>
      </c>
      <c r="D1035" s="1">
        <f>BILANCA!E57</f>
        <v>4885154.05</v>
      </c>
      <c r="E1035" s="1">
        <v>0</v>
      </c>
      <c r="F1035" s="1">
        <v>0</v>
      </c>
      <c r="G1035" s="2">
        <f t="shared" si="22"/>
        <v>524395.25891999993</v>
      </c>
      <c r="H1035" s="2">
        <f t="shared" si="19"/>
        <v>0.15999999979976565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31355.759999999998</v>
      </c>
      <c r="D1040" s="1">
        <f>BILANCA!E62</f>
        <v>31355.759999999998</v>
      </c>
      <c r="E1040" s="1">
        <v>0</v>
      </c>
      <c r="F1040" s="1">
        <v>0</v>
      </c>
      <c r="G1040" s="2">
        <f t="shared" si="22"/>
        <v>5361.8349600000001</v>
      </c>
      <c r="H1040" s="2">
        <f t="shared" si="19"/>
        <v>0.48000000000320142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9610153.9100000001</v>
      </c>
      <c r="D1046" s="1">
        <f>BILANCA!E68</f>
        <v>10794848.1</v>
      </c>
      <c r="E1046" s="1">
        <v>0</v>
      </c>
      <c r="F1046" s="1">
        <v>0</v>
      </c>
      <c r="G1046" s="2">
        <f t="shared" si="22"/>
        <v>1965590.55693</v>
      </c>
      <c r="H1046" s="2">
        <f t="shared" si="19"/>
        <v>0.18999999947845936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780354.08</v>
      </c>
      <c r="D1047" s="1">
        <f>BILANCA!E69</f>
        <v>1830312.98</v>
      </c>
      <c r="E1047" s="1">
        <v>0</v>
      </c>
      <c r="F1047" s="1">
        <v>0</v>
      </c>
      <c r="G1047" s="2">
        <f t="shared" si="22"/>
        <v>284222.72255999997</v>
      </c>
      <c r="H1047" s="2">
        <f t="shared" si="19"/>
        <v>9.9999999976716936E-2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780354.08</v>
      </c>
      <c r="D1048" s="1">
        <f>BILANCA!E70</f>
        <v>1830184.6</v>
      </c>
      <c r="E1048" s="1">
        <v>0</v>
      </c>
      <c r="F1048" s="1">
        <v>0</v>
      </c>
      <c r="G1048" s="2">
        <f t="shared" si="22"/>
        <v>288647.01320000004</v>
      </c>
      <c r="H1048" s="2">
        <f t="shared" si="19"/>
        <v>0.47999999986495823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780354.08</v>
      </c>
      <c r="D1050" s="1">
        <f>BILANCA!E72</f>
        <v>1830184.6</v>
      </c>
      <c r="E1050" s="1">
        <v>0</v>
      </c>
      <c r="F1050" s="1">
        <v>0</v>
      </c>
      <c r="G1050" s="2">
        <f t="shared" si="22"/>
        <v>297528.45976</v>
      </c>
      <c r="H1050" s="2">
        <f t="shared" si="19"/>
        <v>0.47999999986495823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128.38</v>
      </c>
      <c r="E1054" s="1">
        <v>0</v>
      </c>
      <c r="F1054" s="1">
        <v>0</v>
      </c>
      <c r="G1054" s="2">
        <f t="shared" si="22"/>
        <v>18.229959999999998</v>
      </c>
      <c r="H1054" s="2">
        <f t="shared" si="19"/>
        <v>0.37999999999999545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46293.67</v>
      </c>
      <c r="D1056" s="1">
        <f>BILANCA!E78</f>
        <v>48121.7</v>
      </c>
      <c r="E1056" s="1">
        <v>0</v>
      </c>
      <c r="F1056" s="1">
        <v>0</v>
      </c>
      <c r="G1056" s="2">
        <f t="shared" si="22"/>
        <v>10405.206109999999</v>
      </c>
      <c r="H1056" s="2">
        <f t="shared" si="19"/>
        <v>0.63000000000465661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2346.41</v>
      </c>
      <c r="D1062" s="1">
        <f>BILANCA!E84</f>
        <v>1.52</v>
      </c>
      <c r="E1062" s="1">
        <v>0</v>
      </c>
      <c r="F1062" s="1">
        <v>0</v>
      </c>
      <c r="G1062" s="2">
        <f t="shared" si="22"/>
        <v>185.60655</v>
      </c>
      <c r="H1062" s="2">
        <f t="shared" si="19"/>
        <v>0.88999999999985446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43947.26</v>
      </c>
      <c r="D1064" s="1">
        <f>BILANCA!E86</f>
        <v>48120.18</v>
      </c>
      <c r="E1064" s="1">
        <v>0</v>
      </c>
      <c r="F1064" s="1">
        <v>0</v>
      </c>
      <c r="G1064" s="2">
        <f t="shared" si="22"/>
        <v>11355.197220000002</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7429132.6600000001</v>
      </c>
      <c r="D1112" s="1">
        <f>BILANCA!E134</f>
        <v>7429132.6600000001</v>
      </c>
      <c r="E1112" s="1">
        <v>0</v>
      </c>
      <c r="F1112" s="1">
        <v>0</v>
      </c>
      <c r="G1112" s="2">
        <f t="shared" si="22"/>
        <v>2875074.3394200001</v>
      </c>
      <c r="H1112" s="2">
        <f t="shared" si="23"/>
        <v>0.67999999970197678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7429132.6600000001</v>
      </c>
      <c r="D1113" s="1">
        <f>BILANCA!E135</f>
        <v>7429132.6600000001</v>
      </c>
      <c r="E1113" s="1">
        <v>0</v>
      </c>
      <c r="F1113" s="1">
        <v>0</v>
      </c>
      <c r="G1113" s="2">
        <f t="shared" si="22"/>
        <v>2897361.7374</v>
      </c>
      <c r="H1113" s="2">
        <f t="shared" si="23"/>
        <v>0.67999999970197678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7429132.6600000001</v>
      </c>
      <c r="D1117" s="1">
        <f>BILANCA!E139</f>
        <v>7429132.6600000001</v>
      </c>
      <c r="E1117" s="1">
        <v>0</v>
      </c>
      <c r="F1117" s="1">
        <v>0</v>
      </c>
      <c r="G1117" s="2">
        <f t="shared" si="22"/>
        <v>2986511.32932</v>
      </c>
      <c r="H1117" s="2">
        <f t="shared" si="23"/>
        <v>0.67999999970197678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1171254.4099999999</v>
      </c>
      <c r="D1124" s="1">
        <f>BILANCA!E146</f>
        <v>1350188.13</v>
      </c>
      <c r="E1124" s="1">
        <v>0</v>
      </c>
      <c r="F1124" s="1">
        <v>0</v>
      </c>
      <c r="G1124" s="2">
        <f t="shared" si="22"/>
        <v>545899.92446999997</v>
      </c>
      <c r="H1124" s="2">
        <f t="shared" si="23"/>
        <v>0.53999999980442226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666621.88</v>
      </c>
      <c r="D1125" s="1">
        <f>BILANCA!E147</f>
        <v>703201.35</v>
      </c>
      <c r="E1125" s="1">
        <v>0</v>
      </c>
      <c r="F1125" s="1">
        <v>0</v>
      </c>
      <c r="G1125" s="2">
        <f t="shared" si="22"/>
        <v>294369.49035999994</v>
      </c>
      <c r="H1125" s="2">
        <f t="shared" si="23"/>
        <v>0.46999999997206032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354295.22</v>
      </c>
      <c r="D1136" s="1">
        <f>BILANCA!E158</f>
        <v>372913.13</v>
      </c>
      <c r="E1136" s="1">
        <v>0</v>
      </c>
      <c r="F1136" s="1">
        <v>0</v>
      </c>
      <c r="G1136" s="2">
        <f t="shared" si="22"/>
        <v>168318.58643999998</v>
      </c>
      <c r="H1136" s="2">
        <f t="shared" si="23"/>
        <v>0.34999999997671694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1961106.48</v>
      </c>
      <c r="D1137" s="1">
        <f>BILANCA!E159</f>
        <v>1933357.52</v>
      </c>
      <c r="E1137" s="1">
        <v>0</v>
      </c>
      <c r="F1137" s="1">
        <v>0</v>
      </c>
      <c r="G1137" s="2">
        <f t="shared" si="22"/>
        <v>897484.51407999999</v>
      </c>
      <c r="H1137" s="2">
        <f t="shared" si="23"/>
        <v>0.9599999999627471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1341.38</v>
      </c>
      <c r="D1138" s="1">
        <f>BILANCA!E160</f>
        <v>951.19</v>
      </c>
      <c r="E1138" s="1">
        <v>0</v>
      </c>
      <c r="F1138" s="1">
        <v>0</v>
      </c>
      <c r="G1138" s="2">
        <f t="shared" si="22"/>
        <v>502.78280000000001</v>
      </c>
      <c r="H1138" s="2">
        <f t="shared" si="23"/>
        <v>0.57000000000016371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424.71</v>
      </c>
      <c r="D1140" s="1">
        <f>BILANCA!E162</f>
        <v>1963.98</v>
      </c>
      <c r="E1140" s="1">
        <v>0</v>
      </c>
      <c r="F1140" s="1">
        <v>0</v>
      </c>
      <c r="G1140" s="2">
        <f t="shared" si="22"/>
        <v>683.36919</v>
      </c>
      <c r="H1140" s="2">
        <f t="shared" si="23"/>
        <v>0.31000000000000227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1812535.26</v>
      </c>
      <c r="D1141" s="1">
        <f>BILANCA!E163</f>
        <v>1662199.04</v>
      </c>
      <c r="E1141" s="1">
        <v>0</v>
      </c>
      <c r="F1141" s="1">
        <v>0</v>
      </c>
      <c r="G1141" s="2">
        <f t="shared" si="22"/>
        <v>811635.46772000007</v>
      </c>
      <c r="H1141" s="2">
        <f t="shared" si="23"/>
        <v>0.30000000004656613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183084.17</v>
      </c>
      <c r="D1142" s="1">
        <f>BILANCA!E164</f>
        <v>137057.71</v>
      </c>
      <c r="E1142" s="1">
        <v>0</v>
      </c>
      <c r="F1142" s="1">
        <v>0</v>
      </c>
      <c r="G1142" s="2">
        <f t="shared" si="22"/>
        <v>72694.734809999994</v>
      </c>
      <c r="H1142" s="2">
        <f t="shared" si="23"/>
        <v>0.46000000002095476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183084.17</v>
      </c>
      <c r="D1143" s="1">
        <f>BILANCA!E165</f>
        <v>137057.71</v>
      </c>
      <c r="E1143" s="1">
        <v>0</v>
      </c>
      <c r="F1143" s="1">
        <v>0</v>
      </c>
      <c r="G1143" s="2">
        <f t="shared" si="22"/>
        <v>73151.934399999998</v>
      </c>
      <c r="H1143" s="2">
        <f t="shared" si="23"/>
        <v>0.46000000002095476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34.92</v>
      </c>
      <c r="D1148" s="1">
        <f>BILANCA!E170</f>
        <v>34.92</v>
      </c>
      <c r="E1148" s="1">
        <v>0</v>
      </c>
      <c r="F1148" s="1">
        <v>0</v>
      </c>
      <c r="G1148" s="2">
        <f t="shared" si="22"/>
        <v>17.285400000000003</v>
      </c>
      <c r="H1148" s="2">
        <f t="shared" si="23"/>
        <v>0.15999999999999659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34.92</v>
      </c>
      <c r="D1149" s="1">
        <f>BILANCA!E171</f>
        <v>34.92</v>
      </c>
      <c r="E1149" s="1">
        <v>0</v>
      </c>
      <c r="F1149" s="1">
        <v>0</v>
      </c>
      <c r="G1149" s="2">
        <f t="shared" si="22"/>
        <v>17.390160000000002</v>
      </c>
      <c r="H1149" s="2">
        <f t="shared" si="23"/>
        <v>0.15999999999999659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49176522.910000004</v>
      </c>
      <c r="D1152" s="1">
        <f>BILANCA!E175</f>
        <v>55051538.119999997</v>
      </c>
      <c r="E1152" s="1">
        <v>0</v>
      </c>
      <c r="F1152" s="1">
        <v>0</v>
      </c>
      <c r="G1152" s="2">
        <f t="shared" si="22"/>
        <v>26918252.256350003</v>
      </c>
      <c r="H1152" s="2">
        <f t="shared" si="23"/>
        <v>0.20999999344348907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2592696.81</v>
      </c>
      <c r="D1153" s="1">
        <f>BILANCA!E176</f>
        <v>3059076.6799999997</v>
      </c>
      <c r="E1153" s="1">
        <v>0</v>
      </c>
      <c r="F1153" s="1">
        <v>0</v>
      </c>
      <c r="G1153" s="2">
        <f t="shared" si="22"/>
        <v>1480844.5289</v>
      </c>
      <c r="H1153" s="2">
        <f t="shared" si="23"/>
        <v>0.51000000024214387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283663.92</v>
      </c>
      <c r="D1154" s="1">
        <f>BILANCA!E177</f>
        <v>399698.77</v>
      </c>
      <c r="E1154" s="1">
        <v>0</v>
      </c>
      <c r="F1154" s="1">
        <v>0</v>
      </c>
      <c r="G1154" s="2">
        <f t="shared" si="22"/>
        <v>185203.50966000001</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131522.5</v>
      </c>
      <c r="D1156" s="1">
        <f>BILANCA!E179</f>
        <v>222488.52</v>
      </c>
      <c r="E1156" s="1">
        <v>0</v>
      </c>
      <c r="F1156" s="1">
        <v>0</v>
      </c>
      <c r="G1156" s="2">
        <f t="shared" si="22"/>
        <v>99734.420419999995</v>
      </c>
      <c r="H1156" s="2">
        <f t="shared" si="23"/>
        <v>0.98000000001047738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8.36</v>
      </c>
      <c r="D1157" s="1">
        <f>BILANCA!E180</f>
        <v>0</v>
      </c>
      <c r="E1157" s="1">
        <v>0</v>
      </c>
      <c r="F1157" s="1">
        <v>0</v>
      </c>
      <c r="G1157" s="2">
        <f t="shared" si="22"/>
        <v>1.4546399999999997</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8.36</v>
      </c>
      <c r="D1160" s="1">
        <f>BILANCA!E183</f>
        <v>0</v>
      </c>
      <c r="E1160" s="1">
        <v>0</v>
      </c>
      <c r="F1160" s="1">
        <v>0</v>
      </c>
      <c r="G1160" s="2">
        <f t="shared" si="22"/>
        <v>1.4797199999999999</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152133.06</v>
      </c>
      <c r="D1165" s="1">
        <f>BILANCA!E188</f>
        <v>177210.25</v>
      </c>
      <c r="E1165" s="1">
        <v>0</v>
      </c>
      <c r="F1165" s="1">
        <v>0</v>
      </c>
      <c r="G1165" s="2">
        <f t="shared" si="22"/>
        <v>92192.747919999994</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164263.06</v>
      </c>
      <c r="D1166" s="1">
        <f>BILANCA!E189</f>
        <v>352181.91</v>
      </c>
      <c r="E1166" s="1">
        <v>0</v>
      </c>
      <c r="F1166" s="1">
        <v>0</v>
      </c>
      <c r="G1166" s="2">
        <f t="shared" si="22"/>
        <v>158958.71904</v>
      </c>
      <c r="H1166" s="2">
        <f t="shared" si="23"/>
        <v>0.15000000002328306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2144769.83</v>
      </c>
      <c r="D1183" s="1">
        <f>BILANCA!E206</f>
        <v>2307196</v>
      </c>
      <c r="E1183" s="1">
        <v>0</v>
      </c>
      <c r="F1183" s="1">
        <v>0</v>
      </c>
      <c r="G1183" s="2">
        <f t="shared" si="22"/>
        <v>1351832.3659999999</v>
      </c>
      <c r="H1183" s="2">
        <f t="shared" si="23"/>
        <v>0.16999999992549419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2144769.83</v>
      </c>
      <c r="D1184" s="1">
        <f>BILANCA!E207</f>
        <v>2307196</v>
      </c>
      <c r="E1184" s="1">
        <v>0</v>
      </c>
      <c r="F1184" s="1">
        <v>0</v>
      </c>
      <c r="G1184" s="2">
        <f t="shared" si="22"/>
        <v>1358591.52783</v>
      </c>
      <c r="H1184" s="2">
        <f t="shared" si="23"/>
        <v>0.16999999992549419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400000</v>
      </c>
      <c r="E1185" s="1">
        <v>0</v>
      </c>
      <c r="F1185" s="1">
        <v>0</v>
      </c>
      <c r="G1185" s="2">
        <f t="shared" si="22"/>
        <v>161600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1930121.44</v>
      </c>
      <c r="D1189" s="1">
        <f>BILANCA!E212</f>
        <v>1692547.6</v>
      </c>
      <c r="E1189" s="1">
        <v>0</v>
      </c>
      <c r="F1189" s="1">
        <v>0</v>
      </c>
      <c r="G1189" s="2">
        <f t="shared" si="22"/>
        <v>1094934.62784</v>
      </c>
      <c r="H1189" s="2">
        <f t="shared" si="23"/>
        <v>0.83999999985098839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214648.39</v>
      </c>
      <c r="D1194" s="1">
        <f>BILANCA!E217</f>
        <v>214648.4</v>
      </c>
      <c r="E1194" s="1">
        <v>0</v>
      </c>
      <c r="F1194" s="1">
        <v>0</v>
      </c>
      <c r="G1194" s="2">
        <f t="shared" si="22"/>
        <v>135872.43508999998</v>
      </c>
      <c r="H1194" s="2">
        <f t="shared" si="23"/>
        <v>0.79000000000814907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46583826.100000001</v>
      </c>
      <c r="D1214" s="1">
        <f>BILANCA!E237</f>
        <v>51992461.439999998</v>
      </c>
      <c r="E1214" s="1">
        <v>0</v>
      </c>
      <c r="F1214" s="1">
        <v>0</v>
      </c>
      <c r="G1214" s="2">
        <f t="shared" si="22"/>
        <v>34781381.014380001</v>
      </c>
      <c r="H1214" s="2">
        <f t="shared" si="23"/>
        <v>0.53999999910593033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45001258</v>
      </c>
      <c r="D1215" s="1">
        <f>BILANCA!E238</f>
        <v>49529152.869999997</v>
      </c>
      <c r="E1215" s="1">
        <v>0</v>
      </c>
      <c r="F1215" s="1">
        <v>0</v>
      </c>
      <c r="G1215" s="2">
        <f t="shared" si="22"/>
        <v>33421818.78768</v>
      </c>
      <c r="H1215" s="2">
        <f t="shared" si="23"/>
        <v>0.13000000268220901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47147777.049999997</v>
      </c>
      <c r="D1216" s="1">
        <f>BILANCA!E239</f>
        <v>51838098.079999998</v>
      </c>
      <c r="E1216" s="1">
        <v>0</v>
      </c>
      <c r="F1216" s="1">
        <v>0</v>
      </c>
      <c r="G1216" s="2">
        <f t="shared" si="22"/>
        <v>35141985.757930003</v>
      </c>
      <c r="H1216" s="2">
        <f t="shared" si="23"/>
        <v>0.12999999523162842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47106370.649999999</v>
      </c>
      <c r="D1217" s="1">
        <f>BILANCA!E240</f>
        <v>51804237.009999998</v>
      </c>
      <c r="E1217" s="1">
        <v>0</v>
      </c>
      <c r="F1217" s="1">
        <v>0</v>
      </c>
      <c r="G1217" s="2">
        <f t="shared" si="22"/>
        <v>35267273.652780004</v>
      </c>
      <c r="H1217" s="2">
        <f t="shared" si="23"/>
        <v>0.35999999940395355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41406.400000000001</v>
      </c>
      <c r="D1218" s="1">
        <f>BILANCA!E241</f>
        <v>33861.07</v>
      </c>
      <c r="E1218" s="1">
        <v>0</v>
      </c>
      <c r="F1218" s="1">
        <v>0</v>
      </c>
      <c r="G1218" s="2">
        <f t="shared" si="22"/>
        <v>25645.206899999997</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2146519.0499999998</v>
      </c>
      <c r="D1219" s="1">
        <f>BILANCA!E242</f>
        <v>2308945.21</v>
      </c>
      <c r="E1219" s="1">
        <v>0</v>
      </c>
      <c r="F1219" s="1">
        <v>0</v>
      </c>
      <c r="G1219" s="2">
        <f t="shared" si="22"/>
        <v>1596400.6349199999</v>
      </c>
      <c r="H1219" s="2">
        <f t="shared" si="23"/>
        <v>0.25999999977648258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214648.39</v>
      </c>
      <c r="D1220" s="1">
        <f>BILANCA!E243</f>
        <v>614648.39</v>
      </c>
      <c r="E1220" s="1">
        <v>0</v>
      </c>
      <c r="F1220" s="1">
        <v>0</v>
      </c>
      <c r="G1220" s="2">
        <f t="shared" si="22"/>
        <v>342215.00529</v>
      </c>
      <c r="H1220" s="2">
        <f t="shared" si="23"/>
        <v>0.78000000002793968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1931870.66</v>
      </c>
      <c r="D1221" s="1">
        <f>BILANCA!E244</f>
        <v>1694296.82</v>
      </c>
      <c r="E1221" s="1">
        <v>0</v>
      </c>
      <c r="F1221" s="1">
        <v>0</v>
      </c>
      <c r="G1221" s="2">
        <f t="shared" si="22"/>
        <v>1266270.5033999998</v>
      </c>
      <c r="H1221" s="2">
        <f t="shared" si="23"/>
        <v>0.52000000001862645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434851.16999999993</v>
      </c>
      <c r="D1222" s="1">
        <f>BILANCA!E245</f>
        <v>1171130.1499999994</v>
      </c>
      <c r="E1222" s="1">
        <v>0</v>
      </c>
      <c r="F1222" s="1">
        <v>0</v>
      </c>
      <c r="G1222" s="2">
        <f t="shared" si="22"/>
        <v>663729.64132999978</v>
      </c>
      <c r="H1222" s="2">
        <f t="shared" si="23"/>
        <v>0.31999999936670065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5324082.92</v>
      </c>
      <c r="D1223" s="1">
        <f>BILANCA!E246</f>
        <v>8013761.21</v>
      </c>
      <c r="E1223" s="1">
        <v>0</v>
      </c>
      <c r="F1223" s="1">
        <v>0</v>
      </c>
      <c r="G1223" s="2">
        <f t="shared" si="22"/>
        <v>5124385.2816000003</v>
      </c>
      <c r="H1223" s="2">
        <f t="shared" si="23"/>
        <v>0.2900000000372529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5324082.92</v>
      </c>
      <c r="D1224" s="1">
        <f>BILANCA!E247</f>
        <v>8013761.21</v>
      </c>
      <c r="E1224" s="1">
        <v>0</v>
      </c>
      <c r="F1224" s="1">
        <v>0</v>
      </c>
      <c r="G1224" s="2">
        <f t="shared" si="22"/>
        <v>5145736.8869399996</v>
      </c>
      <c r="H1224" s="2">
        <f t="shared" si="23"/>
        <v>0.2900000000372529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4889231.75</v>
      </c>
      <c r="D1227" s="1">
        <f>BILANCA!E250</f>
        <v>6842631.0600000005</v>
      </c>
      <c r="E1227" s="1">
        <v>0</v>
      </c>
      <c r="F1227" s="1">
        <v>0</v>
      </c>
      <c r="G1227" s="2">
        <f t="shared" si="22"/>
        <v>4532176.50428</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2864734.97</v>
      </c>
      <c r="D1229" s="1">
        <f>BILANCA!E252</f>
        <v>6222162.4000000004</v>
      </c>
      <c r="E1229" s="1">
        <v>0</v>
      </c>
      <c r="F1229" s="1">
        <v>0</v>
      </c>
      <c r="G1229" s="2">
        <f t="shared" si="22"/>
        <v>3766028.7034200002</v>
      </c>
      <c r="H1229" s="2">
        <f t="shared" si="23"/>
        <v>0.43000000016763806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2024496.78</v>
      </c>
      <c r="D1230" s="1">
        <f>BILANCA!E253</f>
        <v>620468.66</v>
      </c>
      <c r="E1230" s="1">
        <v>0</v>
      </c>
      <c r="F1230" s="1">
        <v>0</v>
      </c>
      <c r="G1230" s="2">
        <f t="shared" si="22"/>
        <v>806562.22270000004</v>
      </c>
      <c r="H1230" s="2">
        <f t="shared" si="23"/>
        <v>0.55999999993946403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43025.55</v>
      </c>
      <c r="D1231" s="1">
        <f>BILANCA!E254</f>
        <v>43025.55</v>
      </c>
      <c r="E1231" s="1">
        <v>0</v>
      </c>
      <c r="F1231" s="1">
        <v>0</v>
      </c>
      <c r="G1231" s="2">
        <f>B1231/1000*C1231+B1231/500*D1231</f>
        <v>32011.0092</v>
      </c>
      <c r="H1231" s="2">
        <f>ABS(C1231-ROUND(C1231,0))+ABS(D1231-ROUND(D1231,0))</f>
        <v>0.89999999999417923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1146951.3999999999</v>
      </c>
      <c r="D1232" s="1">
        <f>BILANCA!E255</f>
        <v>1334202.0900000001</v>
      </c>
      <c r="E1232" s="1">
        <v>0</v>
      </c>
      <c r="F1232" s="1">
        <v>0</v>
      </c>
      <c r="G1232" s="2">
        <f t="shared" si="22"/>
        <v>950023.53942000004</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43791.08</v>
      </c>
      <c r="D1233" s="1">
        <f>BILANCA!E256</f>
        <v>1001.88</v>
      </c>
      <c r="E1233" s="1">
        <v>0</v>
      </c>
      <c r="F1233" s="1">
        <v>0</v>
      </c>
      <c r="G1233" s="2">
        <f t="shared" si="22"/>
        <v>11448.710000000001</v>
      </c>
      <c r="H1233" s="2">
        <f t="shared" si="23"/>
        <v>0.20000000000175078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5698148.0199999996</v>
      </c>
      <c r="D1236" s="1">
        <f>BILANCA!E259</f>
        <v>6446723.29</v>
      </c>
      <c r="E1236" s="1">
        <v>0</v>
      </c>
      <c r="F1236" s="1">
        <v>0</v>
      </c>
      <c r="G1236" s="2">
        <f t="shared" si="22"/>
        <v>4703673.4338000007</v>
      </c>
      <c r="H1236" s="2">
        <f t="shared" si="23"/>
        <v>0.30999999959021807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5698148.0199999996</v>
      </c>
      <c r="D1237" s="1">
        <f>BILANCA!E260</f>
        <v>6446723.29</v>
      </c>
      <c r="E1237" s="1">
        <v>0</v>
      </c>
      <c r="F1237" s="1">
        <v>0</v>
      </c>
      <c r="G1237" s="2">
        <f t="shared" si="22"/>
        <v>4722265.0284000002</v>
      </c>
      <c r="H1237" s="2">
        <f t="shared" si="23"/>
        <v>0.30999999959021807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2742458.19</v>
      </c>
      <c r="D1240" s="1">
        <f>BILANCA!E264</f>
        <v>2812132.15</v>
      </c>
      <c r="E1240" s="1">
        <v>0</v>
      </c>
      <c r="F1240" s="1">
        <v>0</v>
      </c>
      <c r="G1240" s="2">
        <f t="shared" si="22"/>
        <v>2150247.6799299996</v>
      </c>
      <c r="H1240" s="2">
        <f t="shared" si="23"/>
        <v>0.33999999985098839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241331.48</v>
      </c>
      <c r="D1241" s="1">
        <f>BILANCA!E265</f>
        <v>200255.02</v>
      </c>
      <c r="E1241" s="1">
        <v>0</v>
      </c>
      <c r="F1241" s="1">
        <v>0</v>
      </c>
      <c r="G1241" s="2">
        <f t="shared" si="22"/>
        <v>165595.11216000002</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40504.53</v>
      </c>
      <c r="D1242" s="1">
        <f>BILANCA!E266</f>
        <v>39349.14</v>
      </c>
      <c r="E1242" s="1">
        <v>0</v>
      </c>
      <c r="F1242" s="1">
        <v>0</v>
      </c>
      <c r="G1242" s="2">
        <f t="shared" ref="G1242:G1479" si="24">B1242/1000*C1242+B1242/500*D1242</f>
        <v>30873.52779</v>
      </c>
      <c r="H1242" s="2">
        <f t="shared" si="23"/>
        <v>0.61000000000058208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142579.64000000001</v>
      </c>
      <c r="D1243" s="1">
        <f>BILANCA!E267</f>
        <v>97708.57</v>
      </c>
      <c r="E1243" s="1">
        <v>0</v>
      </c>
      <c r="F1243" s="1">
        <v>0</v>
      </c>
      <c r="G1243" s="2">
        <f t="shared" si="24"/>
        <v>87879.162800000006</v>
      </c>
      <c r="H1243" s="2">
        <f t="shared" si="23"/>
        <v>0.78999999997904524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524.49</v>
      </c>
      <c r="D1244" s="1">
        <f>BILANCA!E268</f>
        <v>1252.74</v>
      </c>
      <c r="E1244" s="1">
        <v>0</v>
      </c>
      <c r="F1244" s="1">
        <v>0</v>
      </c>
      <c r="G1244" s="2">
        <f t="shared" si="24"/>
        <v>790.82217000000003</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1814.56</v>
      </c>
      <c r="D1245" s="1">
        <f>BILANCA!E269</f>
        <v>2969.18</v>
      </c>
      <c r="E1245" s="1">
        <v>0</v>
      </c>
      <c r="F1245" s="1">
        <v>0</v>
      </c>
      <c r="G1245" s="2">
        <f t="shared" si="24"/>
        <v>2031.26504</v>
      </c>
      <c r="H1245" s="2">
        <f t="shared" si="23"/>
        <v>0.61999999999989086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41608.21</v>
      </c>
      <c r="D1247" s="1">
        <f>BILANCA!E271</f>
        <v>43898.26</v>
      </c>
      <c r="E1247" s="1">
        <v>0</v>
      </c>
      <c r="F1247" s="1">
        <v>0</v>
      </c>
      <c r="G1247" s="2">
        <f t="shared" si="24"/>
        <v>34162.848720000002</v>
      </c>
      <c r="H1247" s="2">
        <f t="shared" si="23"/>
        <v>0.47000000000116415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23442.05</v>
      </c>
      <c r="D1263" s="1">
        <f>BILANCA!E287</f>
        <v>18295.560000000001</v>
      </c>
      <c r="E1263" s="1">
        <v>0</v>
      </c>
      <c r="F1263" s="1">
        <v>0</v>
      </c>
      <c r="G1263" s="2">
        <f t="shared" si="24"/>
        <v>16809.287600000003</v>
      </c>
      <c r="H1263" s="2">
        <f t="shared" si="23"/>
        <v>0.48999999999796273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260221.87</v>
      </c>
      <c r="D1264" s="1">
        <f>BILANCA!E288</f>
        <v>381403.21</v>
      </c>
      <c r="E1264" s="1">
        <v>0</v>
      </c>
      <c r="F1264" s="1">
        <v>0</v>
      </c>
      <c r="G1264" s="2">
        <f t="shared" si="24"/>
        <v>287470.94949000003</v>
      </c>
      <c r="H1264" s="2">
        <f t="shared" si="23"/>
        <v>0.34000000002561137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17095.91</v>
      </c>
      <c r="D1265" s="1">
        <f>BILANCA!E289</f>
        <v>3768.15</v>
      </c>
      <c r="E1265" s="1">
        <v>0</v>
      </c>
      <c r="F1265" s="1">
        <v>0</v>
      </c>
      <c r="G1265" s="2">
        <f t="shared" si="24"/>
        <v>6946.2832199999993</v>
      </c>
      <c r="H1265" s="2">
        <f t="shared" si="23"/>
        <v>0.24000000000023647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147167.15</v>
      </c>
      <c r="D1266" s="1">
        <f>BILANCA!E290</f>
        <v>348413.76</v>
      </c>
      <c r="E1266" s="1">
        <v>0</v>
      </c>
      <c r="F1266" s="1">
        <v>0</v>
      </c>
      <c r="G1266" s="2">
        <f t="shared" si="24"/>
        <v>238850.49160999997</v>
      </c>
      <c r="H1266" s="2">
        <f t="shared" si="23"/>
        <v>0.38999999998486601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2144769.83</v>
      </c>
      <c r="D1270" s="1">
        <f>BILANCA!E294</f>
        <v>2307196</v>
      </c>
      <c r="E1270" s="1">
        <v>0</v>
      </c>
      <c r="F1270" s="1">
        <v>0</v>
      </c>
      <c r="G1270" s="2">
        <f t="shared" si="24"/>
        <v>1939879.44521</v>
      </c>
      <c r="H1270" s="2">
        <f t="shared" si="23"/>
        <v>0.16999999992549419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74.39</v>
      </c>
      <c r="D1271" s="1">
        <f>BILANCA!E295</f>
        <v>0</v>
      </c>
      <c r="E1271" s="1">
        <v>0</v>
      </c>
      <c r="F1271" s="1">
        <v>0</v>
      </c>
      <c r="G1271" s="2">
        <f t="shared" si="24"/>
        <v>21.424319999999998</v>
      </c>
      <c r="H1271" s="2">
        <f t="shared" si="23"/>
        <v>0.39000000000000057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8428.65</v>
      </c>
      <c r="D1273" s="1">
        <f>BILANCA!E297</f>
        <v>13178.65</v>
      </c>
      <c r="E1273" s="1">
        <v>0</v>
      </c>
      <c r="F1273" s="1">
        <v>0</v>
      </c>
      <c r="G1273" s="2">
        <f t="shared" si="24"/>
        <v>10087.925499999999</v>
      </c>
      <c r="H1273" s="2">
        <f t="shared" si="23"/>
        <v>0.7000000000007276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519.69000000000005</v>
      </c>
      <c r="D1274" s="1">
        <f>BILANCA!E298</f>
        <v>0</v>
      </c>
      <c r="E1274" s="1">
        <v>0</v>
      </c>
      <c r="F1274" s="1">
        <v>0</v>
      </c>
      <c r="G1274" s="2">
        <f t="shared" si="24"/>
        <v>151.22979000000001</v>
      </c>
      <c r="H1274" s="2">
        <f t="shared" si="23"/>
        <v>0.30999999999994543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79380.41</v>
      </c>
      <c r="D1275" s="1">
        <f>BILANCA!E299</f>
        <v>59008.84</v>
      </c>
      <c r="E1275" s="1">
        <v>0</v>
      </c>
      <c r="F1275" s="1">
        <v>0</v>
      </c>
      <c r="G1275" s="2">
        <f t="shared" si="24"/>
        <v>57640.242279999991</v>
      </c>
      <c r="H1275" s="2">
        <f t="shared" si="23"/>
        <v>0.57000000000698492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1955418.06</v>
      </c>
      <c r="D1299" s="6">
        <f>'RAS-funkcijski'!E5</f>
        <v>2378219.67</v>
      </c>
      <c r="E1299" s="6">
        <v>0</v>
      </c>
      <c r="F1299" s="6">
        <v>0</v>
      </c>
      <c r="G1299" s="7">
        <f t="shared" si="24"/>
        <v>6711.8573999999999</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1955418.06</v>
      </c>
      <c r="D1300" s="1">
        <f>'RAS-funkcijski'!E6</f>
        <v>2378219.67</v>
      </c>
      <c r="E1300" s="1">
        <v>0</v>
      </c>
      <c r="F1300" s="1">
        <v>0</v>
      </c>
      <c r="G1300" s="2">
        <f t="shared" si="24"/>
        <v>13423.7148</v>
      </c>
      <c r="H1300" s="2">
        <f t="shared" si="23"/>
        <v>0.39000000013038516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1955418.06</v>
      </c>
      <c r="D1301" s="1">
        <f>'RAS-funkcijski'!E7</f>
        <v>2378219.67</v>
      </c>
      <c r="E1301" s="1">
        <v>0</v>
      </c>
      <c r="F1301" s="1">
        <v>0</v>
      </c>
      <c r="G1301" s="2">
        <f t="shared" si="24"/>
        <v>20135.572200000002</v>
      </c>
      <c r="H1301" s="2">
        <f t="shared" si="23"/>
        <v>0.39000000013038516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279562.49</v>
      </c>
      <c r="D1322" s="1">
        <f>'RAS-funkcijski'!E28</f>
        <v>350525.16000000003</v>
      </c>
      <c r="E1322" s="1">
        <v>0</v>
      </c>
      <c r="F1322" s="1">
        <v>0</v>
      </c>
      <c r="G1322" s="2">
        <f t="shared" si="24"/>
        <v>23534.707440000002</v>
      </c>
      <c r="H1322" s="2">
        <f t="shared" si="23"/>
        <v>0.65000000002328306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75081.59</v>
      </c>
      <c r="D1323" s="1">
        <f>'RAS-funkcijski'!E29</f>
        <v>115871.58</v>
      </c>
      <c r="E1323" s="1">
        <v>0</v>
      </c>
      <c r="F1323" s="1">
        <v>0</v>
      </c>
      <c r="G1323" s="2">
        <f t="shared" si="24"/>
        <v>7670.6187500000005</v>
      </c>
      <c r="H1323" s="2">
        <f t="shared" si="23"/>
        <v>0.83000000000174623</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179175.8</v>
      </c>
      <c r="D1324" s="1">
        <f>'RAS-funkcijski'!E30</f>
        <v>200000</v>
      </c>
      <c r="E1324" s="1">
        <v>0</v>
      </c>
      <c r="F1324" s="1">
        <v>0</v>
      </c>
      <c r="G1324" s="2">
        <f t="shared" si="24"/>
        <v>15058.5708</v>
      </c>
      <c r="H1324" s="2">
        <f t="shared" si="23"/>
        <v>0.20000000001164153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25305.1</v>
      </c>
      <c r="D1328" s="1">
        <f>'RAS-funkcijski'!E34</f>
        <v>34653.58</v>
      </c>
      <c r="E1328" s="1">
        <v>0</v>
      </c>
      <c r="F1328" s="1">
        <v>0</v>
      </c>
      <c r="G1328" s="2">
        <f t="shared" si="24"/>
        <v>2838.3678</v>
      </c>
      <c r="H1328" s="2">
        <f t="shared" si="23"/>
        <v>0.51999999999679858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1157586.27</v>
      </c>
      <c r="D1329" s="1">
        <f>'RAS-funkcijski'!E35</f>
        <v>5788927.0499999998</v>
      </c>
      <c r="E1329" s="1">
        <v>0</v>
      </c>
      <c r="F1329" s="1">
        <v>0</v>
      </c>
      <c r="G1329" s="2">
        <f t="shared" si="24"/>
        <v>394798.65146999998</v>
      </c>
      <c r="H1329" s="2">
        <f t="shared" si="23"/>
        <v>0.31999999983236194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84000.23</v>
      </c>
      <c r="D1330" s="1">
        <f>'RAS-funkcijski'!E36</f>
        <v>82116.77</v>
      </c>
      <c r="E1330" s="1">
        <v>0</v>
      </c>
      <c r="F1330" s="1">
        <v>0</v>
      </c>
      <c r="G1330" s="2">
        <f t="shared" si="24"/>
        <v>7943.4806399999998</v>
      </c>
      <c r="H1330" s="2">
        <f t="shared" si="23"/>
        <v>0.45999999999185093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84000.23</v>
      </c>
      <c r="D1331" s="1">
        <f>'RAS-funkcijski'!E37</f>
        <v>82116.77</v>
      </c>
      <c r="E1331" s="1">
        <v>0</v>
      </c>
      <c r="F1331" s="1">
        <v>0</v>
      </c>
      <c r="G1331" s="2">
        <f t="shared" si="24"/>
        <v>8191.7144100000005</v>
      </c>
      <c r="H1331" s="2">
        <f t="shared" si="23"/>
        <v>0.45999999999185093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77916.55</v>
      </c>
      <c r="D1333" s="1">
        <f>'RAS-funkcijski'!E39</f>
        <v>88318.78</v>
      </c>
      <c r="E1333" s="1">
        <v>0</v>
      </c>
      <c r="F1333" s="1">
        <v>0</v>
      </c>
      <c r="G1333" s="2">
        <f t="shared" si="24"/>
        <v>8909.3938500000004</v>
      </c>
      <c r="H1333" s="2">
        <f t="shared" si="23"/>
        <v>0.66999999999825377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77916.55</v>
      </c>
      <c r="D1334" s="1">
        <f>'RAS-funkcijski'!E40</f>
        <v>88318.78</v>
      </c>
      <c r="E1334" s="1">
        <v>0</v>
      </c>
      <c r="F1334" s="1">
        <v>0</v>
      </c>
      <c r="G1334" s="2">
        <f t="shared" si="24"/>
        <v>9163.9479599999995</v>
      </c>
      <c r="H1334" s="2">
        <f t="shared" si="23"/>
        <v>0.66999999999825377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777203</v>
      </c>
      <c r="D1348" s="1">
        <f>'RAS-funkcijski'!E54</f>
        <v>5306871.58</v>
      </c>
      <c r="E1348" s="1">
        <v>0</v>
      </c>
      <c r="F1348" s="1">
        <v>0</v>
      </c>
      <c r="G1348" s="2">
        <f t="shared" si="24"/>
        <v>569547.30800000008</v>
      </c>
      <c r="H1348" s="2">
        <f t="shared" si="27"/>
        <v>0.41999999992549419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760809.86</v>
      </c>
      <c r="D1349" s="1">
        <f>'RAS-funkcijski'!E55</f>
        <v>5299587.08</v>
      </c>
      <c r="E1349" s="1">
        <v>0</v>
      </c>
      <c r="F1349" s="1">
        <v>0</v>
      </c>
      <c r="G1349" s="2">
        <f t="shared" si="24"/>
        <v>579359.18501999998</v>
      </c>
      <c r="H1349" s="2">
        <f t="shared" si="27"/>
        <v>0.22000000008847564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6090.53</v>
      </c>
      <c r="D1350" s="1">
        <f>'RAS-funkcijski'!E56</f>
        <v>7284.5</v>
      </c>
      <c r="E1350" s="1">
        <v>0</v>
      </c>
      <c r="F1350" s="1">
        <v>0</v>
      </c>
      <c r="G1350" s="2">
        <f t="shared" si="24"/>
        <v>1074.29556</v>
      </c>
      <c r="H1350" s="2">
        <f t="shared" si="27"/>
        <v>0.97000000000025466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10302.61</v>
      </c>
      <c r="D1352" s="1">
        <f>'RAS-funkcijski'!E58</f>
        <v>0</v>
      </c>
      <c r="E1352" s="1">
        <v>0</v>
      </c>
      <c r="F1352" s="1">
        <v>0</v>
      </c>
      <c r="G1352" s="2">
        <f t="shared" si="24"/>
        <v>556.34094000000005</v>
      </c>
      <c r="H1352" s="2">
        <f t="shared" si="27"/>
        <v>0.38999999999941792</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53837.81</v>
      </c>
      <c r="D1355" s="1">
        <f>'RAS-funkcijski'!E61</f>
        <v>112405.43</v>
      </c>
      <c r="E1355" s="1">
        <v>0</v>
      </c>
      <c r="F1355" s="1">
        <v>0</v>
      </c>
      <c r="G1355" s="2">
        <f t="shared" si="24"/>
        <v>15882.974190000001</v>
      </c>
      <c r="H1355" s="2">
        <f t="shared" si="27"/>
        <v>0.61999999999534339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53837.81</v>
      </c>
      <c r="D1358" s="1">
        <f>'RAS-funkcijski'!E64</f>
        <v>112405.43</v>
      </c>
      <c r="E1358" s="1">
        <v>0</v>
      </c>
      <c r="F1358" s="1">
        <v>0</v>
      </c>
      <c r="G1358" s="2">
        <f t="shared" si="24"/>
        <v>16718.9202</v>
      </c>
      <c r="H1358" s="2">
        <f t="shared" si="27"/>
        <v>0.61999999999534339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164628.68</v>
      </c>
      <c r="D1368" s="1">
        <f>'RAS-funkcijski'!E74</f>
        <v>199214.49</v>
      </c>
      <c r="E1368" s="1">
        <v>0</v>
      </c>
      <c r="F1368" s="1">
        <v>0</v>
      </c>
      <c r="G1368" s="2">
        <f t="shared" si="24"/>
        <v>39414.036200000002</v>
      </c>
      <c r="H1368" s="2">
        <f t="shared" si="27"/>
        <v>0.80999999999767169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1167371.8199999998</v>
      </c>
      <c r="D1369" s="1">
        <f>'RAS-funkcijski'!E75</f>
        <v>511388.9</v>
      </c>
      <c r="E1369" s="1">
        <v>0</v>
      </c>
      <c r="F1369" s="1">
        <v>0</v>
      </c>
      <c r="G1369" s="2">
        <f t="shared" si="24"/>
        <v>155500.62301999997</v>
      </c>
      <c r="H1369" s="2">
        <f t="shared" si="27"/>
        <v>0.280000000144355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777060.69</v>
      </c>
      <c r="D1370" s="1">
        <f>'RAS-funkcijski'!E76</f>
        <v>52306.25</v>
      </c>
      <c r="E1370" s="1">
        <v>0</v>
      </c>
      <c r="F1370" s="1">
        <v>0</v>
      </c>
      <c r="G1370" s="2">
        <f t="shared" si="24"/>
        <v>63480.469679999987</v>
      </c>
      <c r="H1370" s="2">
        <f t="shared" si="27"/>
        <v>0.56000000005587935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22124.06</v>
      </c>
      <c r="D1372" s="1">
        <f>'RAS-funkcijski'!E78</f>
        <v>13767.75</v>
      </c>
      <c r="E1372" s="1">
        <v>0</v>
      </c>
      <c r="F1372" s="1">
        <v>0</v>
      </c>
      <c r="G1372" s="2">
        <f t="shared" si="24"/>
        <v>3674.80744</v>
      </c>
      <c r="H1372" s="2">
        <f t="shared" si="27"/>
        <v>0.31000000000130967</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5250.85</v>
      </c>
      <c r="D1373" s="1">
        <f>'RAS-funkcijski'!E79</f>
        <v>5296</v>
      </c>
      <c r="E1373" s="1">
        <v>0</v>
      </c>
      <c r="F1373" s="1">
        <v>0</v>
      </c>
      <c r="G1373" s="2">
        <f t="shared" si="24"/>
        <v>1188.2137499999999</v>
      </c>
      <c r="H1373" s="2">
        <f t="shared" si="27"/>
        <v>0.1499999999996362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362936.22</v>
      </c>
      <c r="D1375" s="1">
        <f>'RAS-funkcijski'!E81</f>
        <v>440018.9</v>
      </c>
      <c r="E1375" s="1">
        <v>0</v>
      </c>
      <c r="F1375" s="1">
        <v>0</v>
      </c>
      <c r="G1375" s="2">
        <f t="shared" si="24"/>
        <v>95708.999540000004</v>
      </c>
      <c r="H1375" s="2">
        <f t="shared" si="27"/>
        <v>0.31999999994877726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1418300.77</v>
      </c>
      <c r="D1376" s="1">
        <f>'RAS-funkcijski'!E82</f>
        <v>2116272.3199999998</v>
      </c>
      <c r="E1376" s="1">
        <v>0</v>
      </c>
      <c r="F1376" s="1">
        <v>0</v>
      </c>
      <c r="G1376" s="2">
        <f t="shared" si="24"/>
        <v>440765.94198</v>
      </c>
      <c r="H1376" s="2">
        <f t="shared" si="27"/>
        <v>0.54999999981373549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82019.22</v>
      </c>
      <c r="D1377" s="1">
        <f>'RAS-funkcijski'!E83</f>
        <v>76295.56</v>
      </c>
      <c r="E1377" s="1">
        <v>0</v>
      </c>
      <c r="F1377" s="1">
        <v>0</v>
      </c>
      <c r="G1377" s="2">
        <f t="shared" si="24"/>
        <v>18534.21686</v>
      </c>
      <c r="H1377" s="2">
        <f t="shared" si="27"/>
        <v>0.66000000000349246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1023215.55</v>
      </c>
      <c r="D1378" s="1">
        <f>'RAS-funkcijski'!E84</f>
        <v>1645196.22</v>
      </c>
      <c r="E1378" s="1">
        <v>0</v>
      </c>
      <c r="F1378" s="1">
        <v>0</v>
      </c>
      <c r="G1378" s="2">
        <f t="shared" si="24"/>
        <v>345088.63920000003</v>
      </c>
      <c r="H1378" s="2">
        <f t="shared" si="27"/>
        <v>0.66999999992549419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313066</v>
      </c>
      <c r="D1380" s="1">
        <f>'RAS-funkcijski'!E86</f>
        <v>394780.54</v>
      </c>
      <c r="E1380" s="1">
        <v>0</v>
      </c>
      <c r="F1380" s="1">
        <v>0</v>
      </c>
      <c r="G1380" s="2">
        <f t="shared" si="24"/>
        <v>90415.420559999999</v>
      </c>
      <c r="H1380" s="2">
        <f t="shared" si="27"/>
        <v>0.46000000002095476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168888.76</v>
      </c>
      <c r="D1383" s="1">
        <f>'RAS-funkcijski'!E89</f>
        <v>157044.93</v>
      </c>
      <c r="E1383" s="1">
        <v>0</v>
      </c>
      <c r="F1383" s="1">
        <v>0</v>
      </c>
      <c r="G1383" s="2">
        <f t="shared" si="24"/>
        <v>41053.182700000005</v>
      </c>
      <c r="H1383" s="2">
        <f t="shared" si="27"/>
        <v>0.30999999999767169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76638.179999999993</v>
      </c>
      <c r="D1388" s="1">
        <f>'RAS-funkcijski'!E94</f>
        <v>124377.29</v>
      </c>
      <c r="E1388" s="1">
        <v>0</v>
      </c>
      <c r="F1388" s="1">
        <v>0</v>
      </c>
      <c r="G1388" s="2">
        <f t="shared" si="24"/>
        <v>29285.348399999999</v>
      </c>
      <c r="H1388" s="2">
        <f t="shared" si="27"/>
        <v>0.46999999998661224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76638.179999999993</v>
      </c>
      <c r="D1389" s="1">
        <f>'RAS-funkcijski'!E95</f>
        <v>124377.29</v>
      </c>
      <c r="E1389" s="1">
        <v>0</v>
      </c>
      <c r="F1389" s="1">
        <v>0</v>
      </c>
      <c r="G1389" s="2">
        <f t="shared" si="24"/>
        <v>29610.741159999998</v>
      </c>
      <c r="H1389" s="2">
        <f t="shared" si="27"/>
        <v>0.46999999998661224</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92250.58</v>
      </c>
      <c r="D1400" s="1">
        <f>'RAS-funkcijski'!E106</f>
        <v>32667.64</v>
      </c>
      <c r="E1400" s="1">
        <v>0</v>
      </c>
      <c r="F1400" s="1">
        <v>0</v>
      </c>
      <c r="G1400" s="2">
        <f t="shared" si="24"/>
        <v>16073.757719999998</v>
      </c>
      <c r="H1400" s="2">
        <f t="shared" si="27"/>
        <v>0.77999999999883585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465231.31000000006</v>
      </c>
      <c r="D1401" s="1">
        <f>'RAS-funkcijski'!E107</f>
        <v>1068358.98</v>
      </c>
      <c r="E1401" s="1">
        <v>0</v>
      </c>
      <c r="F1401" s="1">
        <v>0</v>
      </c>
      <c r="G1401" s="2">
        <f t="shared" si="24"/>
        <v>268000.77480999997</v>
      </c>
      <c r="H1401" s="2">
        <f t="shared" si="27"/>
        <v>0.33000000007450581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81667.710000000006</v>
      </c>
      <c r="D1402" s="1">
        <f>'RAS-funkcijski'!E108</f>
        <v>227892.59</v>
      </c>
      <c r="E1402" s="1">
        <v>0</v>
      </c>
      <c r="F1402" s="1">
        <v>0</v>
      </c>
      <c r="G1402" s="2">
        <f t="shared" si="24"/>
        <v>55895.100559999999</v>
      </c>
      <c r="H1402" s="2">
        <f t="shared" si="27"/>
        <v>0.69999999999708962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351046.51</v>
      </c>
      <c r="D1403" s="1">
        <f>'RAS-funkcijski'!E109</f>
        <v>805766.39</v>
      </c>
      <c r="E1403" s="1">
        <v>0</v>
      </c>
      <c r="F1403" s="1">
        <v>0</v>
      </c>
      <c r="G1403" s="2">
        <f t="shared" si="24"/>
        <v>206070.82545</v>
      </c>
      <c r="H1403" s="2">
        <f t="shared" si="27"/>
        <v>0.88000000000465661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32517.09</v>
      </c>
      <c r="D1405" s="1">
        <f>'RAS-funkcijski'!E111</f>
        <v>34700</v>
      </c>
      <c r="E1405" s="1">
        <v>0</v>
      </c>
      <c r="F1405" s="1">
        <v>0</v>
      </c>
      <c r="G1405" s="2">
        <f t="shared" si="24"/>
        <v>10905.128629999999</v>
      </c>
      <c r="H1405" s="2">
        <f t="shared" si="27"/>
        <v>9.0000000000145519E-2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650023.27999999991</v>
      </c>
      <c r="D1408" s="1">
        <f>'RAS-funkcijski'!E114</f>
        <v>853644.24000000011</v>
      </c>
      <c r="E1408" s="1">
        <v>0</v>
      </c>
      <c r="F1408" s="1">
        <v>0</v>
      </c>
      <c r="G1408" s="2">
        <f t="shared" si="24"/>
        <v>259304.29360000003</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518948</v>
      </c>
      <c r="D1409" s="1">
        <f>'RAS-funkcijski'!E115</f>
        <v>726045.08000000007</v>
      </c>
      <c r="E1409" s="1">
        <v>0</v>
      </c>
      <c r="F1409" s="1">
        <v>0</v>
      </c>
      <c r="G1409" s="2">
        <f t="shared" si="24"/>
        <v>218785.23576000001</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476620.18</v>
      </c>
      <c r="D1410" s="1">
        <f>'RAS-funkcijski'!E116</f>
        <v>646633.81000000006</v>
      </c>
      <c r="E1410" s="1">
        <v>0</v>
      </c>
      <c r="F1410" s="1">
        <v>0</v>
      </c>
      <c r="G1410" s="2">
        <f t="shared" si="24"/>
        <v>198227.43359999999</v>
      </c>
      <c r="H1410" s="2">
        <f t="shared" si="27"/>
        <v>0.36999999993713573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42327.82</v>
      </c>
      <c r="D1411" s="1">
        <f>'RAS-funkcijski'!E117</f>
        <v>79411.27</v>
      </c>
      <c r="E1411" s="1">
        <v>0</v>
      </c>
      <c r="F1411" s="1">
        <v>0</v>
      </c>
      <c r="G1411" s="2">
        <f t="shared" si="24"/>
        <v>22729.990680000003</v>
      </c>
      <c r="H1411" s="2">
        <f t="shared" si="27"/>
        <v>0.45000000000436557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14266.2</v>
      </c>
      <c r="D1412" s="1">
        <f>'RAS-funkcijski'!E118</f>
        <v>16346.91</v>
      </c>
      <c r="E1412" s="1">
        <v>0</v>
      </c>
      <c r="F1412" s="1">
        <v>0</v>
      </c>
      <c r="G1412" s="2">
        <f t="shared" si="24"/>
        <v>5353.4422800000002</v>
      </c>
      <c r="H1412" s="2">
        <f t="shared" si="27"/>
        <v>0.29000000000087311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14266.2</v>
      </c>
      <c r="D1414" s="1">
        <f>'RAS-funkcijski'!E120</f>
        <v>16346.91</v>
      </c>
      <c r="E1414" s="1">
        <v>0</v>
      </c>
      <c r="F1414" s="1">
        <v>0</v>
      </c>
      <c r="G1414" s="2">
        <f t="shared" si="24"/>
        <v>5447.3623200000002</v>
      </c>
      <c r="H1414" s="2">
        <f t="shared" si="27"/>
        <v>0.29000000000087311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109031.79</v>
      </c>
      <c r="D1419" s="1">
        <f>'RAS-funkcijski'!E125</f>
        <v>99868.6</v>
      </c>
      <c r="E1419" s="1">
        <v>0</v>
      </c>
      <c r="F1419" s="1">
        <v>0</v>
      </c>
      <c r="G1419" s="2">
        <f t="shared" si="24"/>
        <v>37361.047789999997</v>
      </c>
      <c r="H1419" s="2">
        <f t="shared" si="27"/>
        <v>0.61000000000058208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7777.29</v>
      </c>
      <c r="D1422" s="1">
        <f>'RAS-funkcijski'!E128</f>
        <v>11383.65</v>
      </c>
      <c r="E1422" s="1">
        <v>0</v>
      </c>
      <c r="F1422" s="1">
        <v>0</v>
      </c>
      <c r="G1422" s="2">
        <f t="shared" si="24"/>
        <v>3787.52916</v>
      </c>
      <c r="H1422" s="2">
        <f t="shared" si="27"/>
        <v>0.64000000000032742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133675.79999999999</v>
      </c>
      <c r="D1423" s="1">
        <f>'RAS-funkcijski'!E129</f>
        <v>190027.87</v>
      </c>
      <c r="E1423" s="1">
        <v>0</v>
      </c>
      <c r="F1423" s="1">
        <v>0</v>
      </c>
      <c r="G1423" s="2">
        <f t="shared" si="24"/>
        <v>64216.442499999997</v>
      </c>
      <c r="H1423" s="2">
        <f t="shared" si="27"/>
        <v>0.33000000001629815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28057.599999999999</v>
      </c>
      <c r="D1427" s="1">
        <f>'RAS-funkcijski'!E133</f>
        <v>31860</v>
      </c>
      <c r="E1427" s="1">
        <v>0</v>
      </c>
      <c r="F1427" s="1">
        <v>0</v>
      </c>
      <c r="G1427" s="2">
        <f t="shared" si="24"/>
        <v>11839.3104</v>
      </c>
      <c r="H1427" s="2">
        <f t="shared" si="27"/>
        <v>0.40000000000145519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57774.25</v>
      </c>
      <c r="D1429" s="1">
        <f>'RAS-funkcijski'!E135</f>
        <v>56936.72</v>
      </c>
      <c r="E1429" s="1">
        <v>0</v>
      </c>
      <c r="F1429" s="1">
        <v>0</v>
      </c>
      <c r="G1429" s="2">
        <f t="shared" si="24"/>
        <v>22485.847390000003</v>
      </c>
      <c r="H1429" s="2">
        <f t="shared" si="27"/>
        <v>0.52999999999883585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41759.74</v>
      </c>
      <c r="D1432" s="1">
        <f>'RAS-funkcijski'!E138</f>
        <v>47485.87</v>
      </c>
      <c r="E1432" s="1">
        <v>0</v>
      </c>
      <c r="F1432" s="1">
        <v>0</v>
      </c>
      <c r="G1432" s="2">
        <f t="shared" si="24"/>
        <v>18322.018320000003</v>
      </c>
      <c r="H1432" s="2">
        <f t="shared" si="27"/>
        <v>0.38999999999941792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6084.21</v>
      </c>
      <c r="D1434" s="1">
        <f>'RAS-funkcijski'!E140</f>
        <v>53745.279999999999</v>
      </c>
      <c r="E1434" s="1">
        <v>0</v>
      </c>
      <c r="F1434" s="1">
        <v>0</v>
      </c>
      <c r="G1434" s="2">
        <f t="shared" si="24"/>
        <v>15446.16872</v>
      </c>
      <c r="H1434" s="2">
        <f t="shared" si="27"/>
        <v>0.48999999999887223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7396058.5600000005</v>
      </c>
      <c r="D1435" s="13">
        <f>'RAS-funkcijski'!E141</f>
        <v>13414409.119999999</v>
      </c>
      <c r="E1435" s="13">
        <v>0</v>
      </c>
      <c r="F1435" s="13">
        <v>0</v>
      </c>
      <c r="G1435" s="14">
        <f t="shared" si="24"/>
        <v>4688808.1216000002</v>
      </c>
      <c r="H1435" s="14">
        <f t="shared" si="27"/>
        <v>0.55999999865889549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4097.66</v>
      </c>
      <c r="D1436" s="6">
        <f>'P-VRIO'!E5</f>
        <v>346406.66</v>
      </c>
      <c r="E1436" s="6">
        <v>0</v>
      </c>
      <c r="F1436" s="6">
        <v>0</v>
      </c>
      <c r="G1436" s="7">
        <f t="shared" si="24"/>
        <v>696.91098</v>
      </c>
      <c r="H1436" s="7">
        <f t="shared" si="27"/>
        <v>0.68000000002575689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4097.66</v>
      </c>
      <c r="D1453" s="1">
        <f>'P-VRIO'!E22</f>
        <v>346406.66</v>
      </c>
      <c r="E1453" s="1">
        <v>0</v>
      </c>
      <c r="F1453" s="1">
        <v>0</v>
      </c>
      <c r="G1453" s="2">
        <f t="shared" si="24"/>
        <v>12544.397639999997</v>
      </c>
      <c r="H1453" s="2">
        <f t="shared" si="27"/>
        <v>0.68000000002575689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4097.66</v>
      </c>
      <c r="D1454" s="1">
        <f>'P-VRIO'!E23</f>
        <v>3868.79</v>
      </c>
      <c r="E1454" s="1">
        <v>0</v>
      </c>
      <c r="F1454" s="1">
        <v>0</v>
      </c>
      <c r="G1454" s="2">
        <f t="shared" si="24"/>
        <v>224.86955999999998</v>
      </c>
      <c r="H1454" s="2">
        <f t="shared" si="27"/>
        <v>0.5500000000001819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4097.66</v>
      </c>
      <c r="D1456" s="1">
        <f>'P-VRIO'!E25</f>
        <v>3868.79</v>
      </c>
      <c r="E1456" s="1">
        <v>0</v>
      </c>
      <c r="F1456" s="1">
        <v>0</v>
      </c>
      <c r="G1456" s="2">
        <f t="shared" si="24"/>
        <v>248.54004</v>
      </c>
      <c r="H1456" s="2">
        <f t="shared" si="27"/>
        <v>0.5500000000001819</v>
      </c>
      <c r="I1456" s="10">
        <f t="shared" si="30"/>
        <v>136.69702200004522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342537.87</v>
      </c>
      <c r="E1461" s="1">
        <v>0</v>
      </c>
      <c r="F1461" s="1">
        <v>0</v>
      </c>
      <c r="G1461" s="2">
        <f t="shared" si="24"/>
        <v>17811.969239999999</v>
      </c>
      <c r="H1461" s="2">
        <f t="shared" si="27"/>
        <v>0.13000000000465661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342537.87</v>
      </c>
      <c r="E1467" s="1">
        <v>0</v>
      </c>
      <c r="F1467" s="1">
        <v>0</v>
      </c>
      <c r="G1467" s="2">
        <f t="shared" si="24"/>
        <v>21922.42368</v>
      </c>
      <c r="H1467" s="2">
        <f t="shared" si="27"/>
        <v>0.13000000000465661</v>
      </c>
      <c r="I1467" s="10">
        <f t="shared" si="31"/>
        <v>2849.9150785020843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2592696.81</v>
      </c>
      <c r="D1480" s="6"/>
      <c r="E1480" s="6">
        <v>0</v>
      </c>
      <c r="F1480" s="6">
        <v>0</v>
      </c>
      <c r="G1480" s="7">
        <f t="shared" ref="G1480:G1580" si="34">B1480/1000*C1480</f>
        <v>2592.6968099999999</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13765596.51</v>
      </c>
      <c r="D1481" s="1">
        <v>0</v>
      </c>
      <c r="E1481" s="1">
        <v>0</v>
      </c>
      <c r="F1481" s="1">
        <v>0</v>
      </c>
      <c r="G1481" s="2">
        <f t="shared" si="34"/>
        <v>27531.193019999999</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7732596.8399999999</v>
      </c>
      <c r="D1483" s="1">
        <v>0</v>
      </c>
      <c r="E1483" s="1">
        <v>0</v>
      </c>
      <c r="F1483" s="1">
        <v>0</v>
      </c>
      <c r="G1483" s="2">
        <f t="shared" si="34"/>
        <v>30930.387360000001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1046418.63</v>
      </c>
      <c r="D1484" s="1">
        <v>0</v>
      </c>
      <c r="E1484" s="1">
        <v>0</v>
      </c>
      <c r="F1484" s="1">
        <v>0</v>
      </c>
      <c r="G1484" s="2">
        <f t="shared" si="34"/>
        <v>5232.0931499999997</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3070533.95</v>
      </c>
      <c r="D1485" s="1">
        <v>0</v>
      </c>
      <c r="E1485" s="1">
        <v>0</v>
      </c>
      <c r="F1485" s="1">
        <v>0</v>
      </c>
      <c r="G1485" s="2">
        <f t="shared" si="34"/>
        <v>18423.203700000002</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33453.620000000003</v>
      </c>
      <c r="D1486" s="1">
        <v>0</v>
      </c>
      <c r="E1486" s="1">
        <v>0</v>
      </c>
      <c r="F1486" s="1">
        <v>0</v>
      </c>
      <c r="G1486" s="2">
        <f t="shared" si="34"/>
        <v>234.17534000000003</v>
      </c>
      <c r="H1486" s="2">
        <f t="shared" si="35"/>
        <v>0.37999999999738066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2190.98</v>
      </c>
      <c r="D1488" s="1">
        <v>0</v>
      </c>
      <c r="E1488" s="1">
        <v>0</v>
      </c>
      <c r="F1488" s="1">
        <v>0</v>
      </c>
      <c r="G1488" s="2">
        <f>B1488/1000*C1488</f>
        <v>19.718819999999997</v>
      </c>
      <c r="H1488" s="2">
        <f>ABS(C1488-ROUND(C1488,0))</f>
        <v>1.999999999998181E-2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61121.36</v>
      </c>
      <c r="D1489" s="1">
        <v>0</v>
      </c>
      <c r="E1489" s="1">
        <v>0</v>
      </c>
      <c r="F1489" s="1">
        <v>0</v>
      </c>
      <c r="G1489" s="2">
        <f t="shared" si="34"/>
        <v>611.21360000000004</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3518878.3</v>
      </c>
      <c r="D1491" s="1">
        <v>0</v>
      </c>
      <c r="E1491" s="1">
        <v>0</v>
      </c>
      <c r="F1491" s="1">
        <v>0</v>
      </c>
      <c r="G1491" s="2">
        <f t="shared" si="34"/>
        <v>42226.539599999996</v>
      </c>
      <c r="H1491" s="2">
        <f t="shared" si="35"/>
        <v>0.29999999981373549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5632999.6600000001</v>
      </c>
      <c r="D1492" s="1">
        <v>0</v>
      </c>
      <c r="E1492" s="1">
        <v>0</v>
      </c>
      <c r="F1492" s="1">
        <v>0</v>
      </c>
      <c r="G1492" s="2">
        <f t="shared" si="34"/>
        <v>73228.995580000003</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400000.01</v>
      </c>
      <c r="D1493" s="1">
        <v>0</v>
      </c>
      <c r="E1493" s="1">
        <v>0</v>
      </c>
      <c r="F1493" s="1">
        <v>0</v>
      </c>
      <c r="G1493" s="2">
        <f t="shared" si="34"/>
        <v>5600.0001400000001</v>
      </c>
      <c r="H1493" s="2">
        <f t="shared" si="35"/>
        <v>1.0000000009313226E-2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400000.01</v>
      </c>
      <c r="D1497" s="1">
        <v>0</v>
      </c>
      <c r="E1497" s="1">
        <v>0</v>
      </c>
      <c r="F1497" s="1">
        <v>0</v>
      </c>
      <c r="G1497" s="2">
        <f t="shared" si="34"/>
        <v>7200.00018</v>
      </c>
      <c r="H1497" s="2">
        <f t="shared" si="35"/>
        <v>1.0000000009313226E-2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13299216.640000001</v>
      </c>
      <c r="D1499" s="1">
        <v>0</v>
      </c>
      <c r="E1499" s="1">
        <v>0</v>
      </c>
      <c r="F1499" s="1">
        <v>0</v>
      </c>
      <c r="G1499" s="2">
        <f t="shared" si="34"/>
        <v>265984.33280000003</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7616561.9900000002</v>
      </c>
      <c r="D1501" s="1">
        <v>0</v>
      </c>
      <c r="E1501" s="1">
        <v>0</v>
      </c>
      <c r="F1501" s="1">
        <v>0</v>
      </c>
      <c r="G1501" s="2">
        <f t="shared" si="34"/>
        <v>167564.36377999999</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1046418.63</v>
      </c>
      <c r="D1502" s="1">
        <v>0</v>
      </c>
      <c r="E1502" s="1">
        <v>0</v>
      </c>
      <c r="F1502" s="1">
        <v>0</v>
      </c>
      <c r="G1502" s="2">
        <f t="shared" si="34"/>
        <v>24067.628489999999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2979567.93</v>
      </c>
      <c r="D1503" s="1">
        <v>0</v>
      </c>
      <c r="E1503" s="1">
        <v>0</v>
      </c>
      <c r="F1503" s="1">
        <v>0</v>
      </c>
      <c r="G1503" s="2">
        <f t="shared" si="34"/>
        <v>71509.630320000011</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33461.980000000003</v>
      </c>
      <c r="D1504" s="1">
        <v>0</v>
      </c>
      <c r="E1504" s="1">
        <v>0</v>
      </c>
      <c r="F1504" s="1">
        <v>0</v>
      </c>
      <c r="G1504" s="2">
        <f t="shared" si="34"/>
        <v>836.54950000000008</v>
      </c>
      <c r="H1504" s="2">
        <f t="shared" si="35"/>
        <v>1.9999999996798579E-2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2190.98</v>
      </c>
      <c r="D1506" s="1">
        <v>0</v>
      </c>
      <c r="E1506" s="1">
        <v>0</v>
      </c>
      <c r="F1506" s="1">
        <v>0</v>
      </c>
      <c r="G1506" s="2">
        <f>B1506/1000*C1506</f>
        <v>59.156460000000003</v>
      </c>
      <c r="H1506" s="2">
        <f>ABS(C1506-ROUND(C1506,0))</f>
        <v>1.999999999998181E-2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61121.36</v>
      </c>
      <c r="D1507" s="1">
        <v>0</v>
      </c>
      <c r="E1507" s="1">
        <v>0</v>
      </c>
      <c r="F1507" s="1">
        <v>0</v>
      </c>
      <c r="G1507" s="2">
        <f t="shared" si="34"/>
        <v>1711.3980800000002</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3493801.11</v>
      </c>
      <c r="D1509" s="1">
        <v>0</v>
      </c>
      <c r="E1509" s="1">
        <v>0</v>
      </c>
      <c r="F1509" s="1">
        <v>0</v>
      </c>
      <c r="G1509" s="2">
        <f t="shared" si="34"/>
        <v>104814.0333</v>
      </c>
      <c r="H1509" s="2">
        <f t="shared" si="35"/>
        <v>0.10999999986961484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5445080.8099999996</v>
      </c>
      <c r="D1510" s="1">
        <v>0</v>
      </c>
      <c r="E1510" s="1">
        <v>0</v>
      </c>
      <c r="F1510" s="1">
        <v>0</v>
      </c>
      <c r="G1510" s="2">
        <f t="shared" si="34"/>
        <v>168797.50511</v>
      </c>
      <c r="H1510" s="2">
        <f t="shared" si="35"/>
        <v>0.19000000040978193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237573.84</v>
      </c>
      <c r="D1511" s="1">
        <v>0</v>
      </c>
      <c r="E1511" s="1">
        <v>0</v>
      </c>
      <c r="F1511" s="1">
        <v>0</v>
      </c>
      <c r="G1511" s="2">
        <f t="shared" si="34"/>
        <v>7602.3628799999997</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237573.84</v>
      </c>
      <c r="D1515" s="1">
        <v>0</v>
      </c>
      <c r="E1515" s="1">
        <v>0</v>
      </c>
      <c r="F1515" s="1">
        <v>0</v>
      </c>
      <c r="G1515" s="2">
        <f t="shared" si="34"/>
        <v>8552.6582399999988</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3059076.6799999997</v>
      </c>
      <c r="D1517" s="1">
        <v>0</v>
      </c>
      <c r="E1517" s="1">
        <v>0</v>
      </c>
      <c r="F1517" s="1">
        <v>0</v>
      </c>
      <c r="G1517" s="2">
        <f t="shared" si="34"/>
        <v>116244.91383999998</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20451.520000000004</v>
      </c>
      <c r="D1518" s="1">
        <v>0</v>
      </c>
      <c r="E1518" s="1">
        <v>0</v>
      </c>
      <c r="F1518" s="1">
        <v>0</v>
      </c>
      <c r="G1518" s="2">
        <f t="shared" si="34"/>
        <v>797.60928000000013</v>
      </c>
      <c r="H1518" s="2">
        <f t="shared" si="35"/>
        <v>0.47999999999592546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16683.370000000003</v>
      </c>
      <c r="D1524" s="1">
        <v>0</v>
      </c>
      <c r="E1524" s="1">
        <v>0</v>
      </c>
      <c r="F1524" s="1">
        <v>0</v>
      </c>
      <c r="G1524" s="2">
        <f t="shared" si="34"/>
        <v>750.75165000000004</v>
      </c>
      <c r="H1524" s="2">
        <f t="shared" si="35"/>
        <v>0.37000000000261934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16683.370000000003</v>
      </c>
      <c r="D1530" s="1">
        <v>0</v>
      </c>
      <c r="E1530" s="1">
        <v>0</v>
      </c>
      <c r="F1530" s="1">
        <v>0</v>
      </c>
      <c r="G1530" s="2">
        <f t="shared" si="34"/>
        <v>850.85187000000008</v>
      </c>
      <c r="H1530" s="2">
        <f t="shared" si="35"/>
        <v>0.37000000000261934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14410.03</v>
      </c>
      <c r="D1531" s="1">
        <v>0</v>
      </c>
      <c r="E1531" s="1">
        <v>0</v>
      </c>
      <c r="F1531" s="1">
        <v>0</v>
      </c>
      <c r="G1531" s="2">
        <f t="shared" si="34"/>
        <v>749.32155999999998</v>
      </c>
      <c r="H1531" s="2">
        <f t="shared" si="35"/>
        <v>3.0000000000654836E-2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2273.34</v>
      </c>
      <c r="D1534" s="1">
        <v>0</v>
      </c>
      <c r="E1534" s="1">
        <v>0</v>
      </c>
      <c r="F1534" s="1">
        <v>0</v>
      </c>
      <c r="G1534" s="2">
        <f t="shared" si="34"/>
        <v>125.03370000000001</v>
      </c>
      <c r="H1534" s="2">
        <f t="shared" si="35"/>
        <v>0.34000000000014552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3768.15</v>
      </c>
      <c r="D1565" s="1">
        <v>0</v>
      </c>
      <c r="E1565" s="1">
        <v>0</v>
      </c>
      <c r="F1565" s="1">
        <v>0</v>
      </c>
      <c r="G1565" s="2">
        <f t="shared" si="34"/>
        <v>324.0609</v>
      </c>
      <c r="H1565" s="2">
        <f t="shared" si="35"/>
        <v>0.15000000000009095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1279.5999999999999</v>
      </c>
      <c r="D1566" s="1">
        <v>0</v>
      </c>
      <c r="E1566" s="1">
        <v>0</v>
      </c>
      <c r="F1566" s="1">
        <v>0</v>
      </c>
      <c r="G1566" s="2">
        <f t="shared" si="34"/>
        <v>111.32519999999998</v>
      </c>
      <c r="H1566" s="2">
        <f t="shared" si="35"/>
        <v>0.40000000000009095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2488.5500000000002</v>
      </c>
      <c r="D1569" s="1">
        <v>0</v>
      </c>
      <c r="E1569" s="1">
        <v>0</v>
      </c>
      <c r="F1569" s="1">
        <v>0</v>
      </c>
      <c r="G1569" s="2">
        <f t="shared" si="34"/>
        <v>223.96950000000001</v>
      </c>
      <c r="H1569" s="2">
        <f t="shared" si="35"/>
        <v>0.4499999999998181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3038625.16</v>
      </c>
      <c r="D1576" s="1">
        <v>0</v>
      </c>
      <c r="E1576" s="1">
        <v>0</v>
      </c>
      <c r="F1576" s="1">
        <v>0</v>
      </c>
      <c r="G1576" s="2">
        <f t="shared" si="34"/>
        <v>294746.64052000002</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383015.4</v>
      </c>
      <c r="D1578" s="1">
        <v>0</v>
      </c>
      <c r="E1578" s="1">
        <v>0</v>
      </c>
      <c r="F1578" s="1">
        <v>0</v>
      </c>
      <c r="G1578" s="2">
        <f t="shared" si="34"/>
        <v>37918.524600000004</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348413.76</v>
      </c>
      <c r="D1579" s="1">
        <v>0</v>
      </c>
      <c r="E1579" s="1">
        <v>0</v>
      </c>
      <c r="F1579" s="1">
        <v>0</v>
      </c>
      <c r="G1579" s="2">
        <f t="shared" si="34"/>
        <v>34841.376000000004</v>
      </c>
      <c r="H1579" s="2">
        <f t="shared" si="35"/>
        <v>0.23999999999068677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2307196</v>
      </c>
      <c r="D1580" s="13">
        <v>0</v>
      </c>
      <c r="E1580" s="13">
        <v>0</v>
      </c>
      <c r="F1580" s="13">
        <v>0</v>
      </c>
      <c r="G1580" s="14">
        <f t="shared" si="34"/>
        <v>233026.796</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28508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10316638.890000001</v>
      </c>
      <c r="I16" s="170">
        <f>'PR-RAS'!E6</f>
        <v>12512852.109999999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5262934.9800000004</v>
      </c>
      <c r="I17" s="170">
        <f>'PR-RAS'!E151</f>
        <v>6538294.8399999999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434851.17000000103</v>
      </c>
      <c r="I18" s="170">
        <f>'PR-RAS'!E645</f>
        <v>1171130.1500000004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39566369</v>
      </c>
      <c r="I20" s="173">
        <f>BILANCA!E7</f>
        <v>44256690.020000003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9610153.9100000001</v>
      </c>
      <c r="I21" s="175">
        <f>BILANCA!E68</f>
        <v>10794848.1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2592696.81</v>
      </c>
      <c r="I22" s="175">
        <f>BILANCA!E176</f>
        <v>3059076.6799999997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46583826.100000001</v>
      </c>
      <c r="I23" s="177">
        <f>BILANCA!E237</f>
        <v>51992461.439999998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1955418.06</v>
      </c>
      <c r="I24" s="173">
        <f>'RAS-funkcijski'!E5</f>
        <v>2378219.67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1157586.27</v>
      </c>
      <c r="I25" s="175">
        <f>'RAS-funkcijski'!E35</f>
        <v>5788927.0499999998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650023.27999999991</v>
      </c>
      <c r="I27" s="175">
        <f>'RAS-funkcijski'!E114</f>
        <v>853644.24000000011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7396058.5600000005</v>
      </c>
      <c r="I28" s="179">
        <f>'RAS-funkcijski'!E141</f>
        <v>13414409.119999999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4097.66</v>
      </c>
      <c r="I29" s="173">
        <f>'P-VRIO'!E5</f>
        <v>346406.66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4097.66</v>
      </c>
      <c r="I30" s="175">
        <f>'P-VRIO'!E22</f>
        <v>346406.66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2592696.81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3059076.6799999997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20451.520000000004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3038625.16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10316638.890000001</v>
      </c>
      <c r="E6" s="51">
        <f>E7+E44+E50+E82+E106+E124+E133+E139</f>
        <v>12512852.109999999</v>
      </c>
      <c r="F6" s="52">
        <f t="shared" ref="F6:F131" si="0">IF(D6&lt;&gt;0,IF(E6/D6&gt;=100,"&gt;&gt;100",E6/D6*100),"-")</f>
        <v>121.28806914167372</v>
      </c>
    </row>
    <row r="7" spans="1:25" ht="12.75" customHeight="1" x14ac:dyDescent="0.2">
      <c r="A7" s="53">
        <v>61</v>
      </c>
      <c r="B7" s="294" t="s">
        <v>60</v>
      </c>
      <c r="C7" s="50" t="s">
        <v>61</v>
      </c>
      <c r="D7" s="51">
        <f t="shared" ref="D7:E7" si="1">D8+D17+D23+D29+D37+D40</f>
        <v>4665832.88</v>
      </c>
      <c r="E7" s="51">
        <f t="shared" si="1"/>
        <v>4644676.34</v>
      </c>
      <c r="F7" s="52">
        <f t="shared" si="0"/>
        <v>99.546564556765688</v>
      </c>
    </row>
    <row r="8" spans="1:25" ht="12.75" customHeight="1" x14ac:dyDescent="0.2">
      <c r="A8" s="53">
        <v>611</v>
      </c>
      <c r="B8" s="85" t="s">
        <v>62</v>
      </c>
      <c r="C8" s="50" t="s">
        <v>63</v>
      </c>
      <c r="D8" s="51">
        <f t="shared" ref="D8:E8" si="2">SUM(D9:D14)-D15-D16</f>
        <v>1502896.94</v>
      </c>
      <c r="E8" s="51">
        <f t="shared" si="2"/>
        <v>2069542.3000000003</v>
      </c>
      <c r="F8" s="52">
        <f t="shared" si="0"/>
        <v>137.70354073646595</v>
      </c>
    </row>
    <row r="9" spans="1:25" ht="12.75" customHeight="1" x14ac:dyDescent="0.2">
      <c r="A9" s="53">
        <v>6111</v>
      </c>
      <c r="B9" s="85" t="s">
        <v>64</v>
      </c>
      <c r="C9" s="50" t="s">
        <v>65</v>
      </c>
      <c r="D9" s="242">
        <v>835906.92</v>
      </c>
      <c r="E9" s="242">
        <v>1276272.3400000001</v>
      </c>
      <c r="F9" s="52">
        <f t="shared" si="0"/>
        <v>152.68115497835572</v>
      </c>
    </row>
    <row r="10" spans="1:25" ht="12.75" customHeight="1" x14ac:dyDescent="0.2">
      <c r="A10" s="53">
        <v>6112</v>
      </c>
      <c r="B10" s="85" t="s">
        <v>66</v>
      </c>
      <c r="C10" s="50" t="s">
        <v>67</v>
      </c>
      <c r="D10" s="242">
        <v>81879.820000000007</v>
      </c>
      <c r="E10" s="242">
        <v>124616.91</v>
      </c>
      <c r="F10" s="52">
        <f t="shared" si="0"/>
        <v>152.1948997933801</v>
      </c>
    </row>
    <row r="11" spans="1:25" ht="12.75" customHeight="1" x14ac:dyDescent="0.2">
      <c r="A11" s="53">
        <v>6113</v>
      </c>
      <c r="B11" s="85" t="s">
        <v>68</v>
      </c>
      <c r="C11" s="50" t="s">
        <v>69</v>
      </c>
      <c r="D11" s="242">
        <v>522321.35</v>
      </c>
      <c r="E11" s="242">
        <v>534425.48</v>
      </c>
      <c r="F11" s="52">
        <f t="shared" si="0"/>
        <v>102.31737224603205</v>
      </c>
    </row>
    <row r="12" spans="1:25" ht="12.75" customHeight="1" x14ac:dyDescent="0.2">
      <c r="A12" s="53">
        <v>6114</v>
      </c>
      <c r="B12" s="85" t="s">
        <v>70</v>
      </c>
      <c r="C12" s="50" t="s">
        <v>71</v>
      </c>
      <c r="D12" s="242">
        <v>92418.27</v>
      </c>
      <c r="E12" s="242">
        <v>173525.26</v>
      </c>
      <c r="F12" s="52">
        <f t="shared" si="0"/>
        <v>187.76077500693316</v>
      </c>
    </row>
    <row r="13" spans="1:25" ht="12.75" customHeight="1" x14ac:dyDescent="0.2">
      <c r="A13" s="53">
        <v>6115</v>
      </c>
      <c r="B13" s="85" t="s">
        <v>72</v>
      </c>
      <c r="C13" s="50" t="s">
        <v>73</v>
      </c>
      <c r="D13" s="242">
        <v>101605.81</v>
      </c>
      <c r="E13" s="242">
        <v>98485.8</v>
      </c>
      <c r="F13" s="52">
        <f t="shared" si="0"/>
        <v>96.929299613870512</v>
      </c>
    </row>
    <row r="14" spans="1:25" ht="12.75" customHeight="1" x14ac:dyDescent="0.2">
      <c r="A14" s="53">
        <v>6116</v>
      </c>
      <c r="B14" s="85" t="s">
        <v>74</v>
      </c>
      <c r="C14" s="50" t="s">
        <v>75</v>
      </c>
      <c r="D14" s="242">
        <v>0</v>
      </c>
      <c r="E14" s="242">
        <v>13630.22</v>
      </c>
      <c r="F14" s="52" t="str">
        <f t="shared" si="0"/>
        <v>-</v>
      </c>
    </row>
    <row r="15" spans="1:25" ht="12.75" customHeight="1" x14ac:dyDescent="0.2">
      <c r="A15" s="53">
        <v>6117</v>
      </c>
      <c r="B15" s="85" t="s">
        <v>76</v>
      </c>
      <c r="C15" s="50" t="s">
        <v>77</v>
      </c>
      <c r="D15" s="242">
        <v>131235.23000000001</v>
      </c>
      <c r="E15" s="242">
        <v>151413.71</v>
      </c>
      <c r="F15" s="52">
        <f t="shared" si="0"/>
        <v>115.37581029118475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2611917.6</v>
      </c>
      <c r="E23" s="51">
        <f t="shared" si="4"/>
        <v>2042382.27</v>
      </c>
      <c r="F23" s="52">
        <f t="shared" si="0"/>
        <v>78.19474358609169</v>
      </c>
    </row>
    <row r="24" spans="1:6" ht="12.75" customHeight="1" x14ac:dyDescent="0.2">
      <c r="A24" s="53">
        <v>6131</v>
      </c>
      <c r="B24" s="85" t="s">
        <v>94</v>
      </c>
      <c r="C24" s="50" t="s">
        <v>95</v>
      </c>
      <c r="D24" s="242">
        <v>708291.51</v>
      </c>
      <c r="E24" s="242">
        <v>836749.27</v>
      </c>
      <c r="F24" s="52">
        <f t="shared" si="0"/>
        <v>118.13628402802682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1903626.09</v>
      </c>
      <c r="E27" s="242">
        <v>1205633</v>
      </c>
      <c r="F27" s="52">
        <f t="shared" si="0"/>
        <v>63.333498439286458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551018.34</v>
      </c>
      <c r="E29" s="51">
        <f t="shared" si="5"/>
        <v>532751.77</v>
      </c>
      <c r="F29" s="52">
        <f t="shared" si="0"/>
        <v>96.684943372302286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550089.1</v>
      </c>
      <c r="E31" s="242">
        <v>532751.77</v>
      </c>
      <c r="F31" s="52">
        <f t="shared" si="0"/>
        <v>96.848268762278707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929.24</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2305528.08</v>
      </c>
      <c r="E50" s="51">
        <f>E51+E54+E59+E62+E65+E68+E71+E74+E77</f>
        <v>3566993.8599999994</v>
      </c>
      <c r="F50" s="52">
        <f t="shared" si="0"/>
        <v>154.71483045220594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660556.86</v>
      </c>
      <c r="E59" s="51">
        <f t="shared" si="12"/>
        <v>690516.07000000007</v>
      </c>
      <c r="F59" s="52">
        <f t="shared" si="0"/>
        <v>104.53544756162249</v>
      </c>
    </row>
    <row r="60" spans="1:6" ht="24" x14ac:dyDescent="0.2">
      <c r="A60" s="53">
        <v>6331</v>
      </c>
      <c r="B60" s="86" t="s">
        <v>166</v>
      </c>
      <c r="C60" s="50" t="s">
        <v>167</v>
      </c>
      <c r="D60" s="242">
        <v>31949.39</v>
      </c>
      <c r="E60" s="242">
        <v>76622.41</v>
      </c>
      <c r="F60" s="52">
        <f t="shared" si="0"/>
        <v>239.82432841440792</v>
      </c>
    </row>
    <row r="61" spans="1:6" ht="24" x14ac:dyDescent="0.2">
      <c r="A61" s="53">
        <v>6332</v>
      </c>
      <c r="B61" s="86" t="s">
        <v>168</v>
      </c>
      <c r="C61" s="50" t="s">
        <v>169</v>
      </c>
      <c r="D61" s="242">
        <v>628607.47</v>
      </c>
      <c r="E61" s="242">
        <v>613893.66</v>
      </c>
      <c r="F61" s="52">
        <f t="shared" si="0"/>
        <v>97.659300803409167</v>
      </c>
    </row>
    <row r="62" spans="1:6" ht="12.75" customHeight="1" x14ac:dyDescent="0.2">
      <c r="A62" s="53">
        <v>634</v>
      </c>
      <c r="B62" s="85" t="s">
        <v>170</v>
      </c>
      <c r="C62" s="50" t="s">
        <v>171</v>
      </c>
      <c r="D62" s="51">
        <f t="shared" ref="D62:E62" si="13">SUM(D63:D64)</f>
        <v>50200.46</v>
      </c>
      <c r="E62" s="51">
        <f t="shared" si="13"/>
        <v>270068.02</v>
      </c>
      <c r="F62" s="52">
        <f t="shared" si="0"/>
        <v>537.97917389601616</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50200.46</v>
      </c>
      <c r="E64" s="242">
        <v>270068.02</v>
      </c>
      <c r="F64" s="52">
        <f t="shared" si="0"/>
        <v>537.97917389601616</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6928.13</v>
      </c>
      <c r="E68" s="51">
        <f t="shared" si="15"/>
        <v>9128.2099999999991</v>
      </c>
      <c r="F68" s="52">
        <f t="shared" si="0"/>
        <v>131.7557551604834</v>
      </c>
    </row>
    <row r="69" spans="1:6" ht="12.75" customHeight="1" x14ac:dyDescent="0.2">
      <c r="A69" s="53" t="s">
        <v>184</v>
      </c>
      <c r="B69" s="85" t="s">
        <v>185</v>
      </c>
      <c r="C69" s="50" t="s">
        <v>184</v>
      </c>
      <c r="D69" s="242">
        <v>4008.23</v>
      </c>
      <c r="E69" s="242">
        <v>3114.04</v>
      </c>
      <c r="F69" s="52">
        <f t="shared" si="0"/>
        <v>77.691150457932807</v>
      </c>
    </row>
    <row r="70" spans="1:6" ht="24" x14ac:dyDescent="0.2">
      <c r="A70" s="53" t="s">
        <v>186</v>
      </c>
      <c r="B70" s="85" t="s">
        <v>187</v>
      </c>
      <c r="C70" s="50" t="s">
        <v>186</v>
      </c>
      <c r="D70" s="242">
        <v>2919.9</v>
      </c>
      <c r="E70" s="242">
        <v>6014.17</v>
      </c>
      <c r="F70" s="52">
        <f t="shared" si="0"/>
        <v>205.97177985547449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1587842.6300000001</v>
      </c>
      <c r="E74" s="51">
        <f t="shared" si="17"/>
        <v>2597281.5599999996</v>
      </c>
      <c r="F74" s="52">
        <f t="shared" si="0"/>
        <v>163.57298329998858</v>
      </c>
    </row>
    <row r="75" spans="1:6" ht="12.75" customHeight="1" x14ac:dyDescent="0.2">
      <c r="A75" s="53" t="s">
        <v>196</v>
      </c>
      <c r="B75" s="85" t="s">
        <v>197</v>
      </c>
      <c r="C75" s="50" t="s">
        <v>196</v>
      </c>
      <c r="D75" s="242">
        <v>50906.05</v>
      </c>
      <c r="E75" s="242">
        <v>106382.3</v>
      </c>
      <c r="F75" s="52">
        <f t="shared" si="0"/>
        <v>208.97771482957327</v>
      </c>
    </row>
    <row r="76" spans="1:6" ht="12.75" customHeight="1" x14ac:dyDescent="0.2">
      <c r="A76" s="53" t="s">
        <v>198</v>
      </c>
      <c r="B76" s="85" t="s">
        <v>199</v>
      </c>
      <c r="C76" s="50" t="s">
        <v>198</v>
      </c>
      <c r="D76" s="242">
        <v>1536936.58</v>
      </c>
      <c r="E76" s="242">
        <v>2490899.2599999998</v>
      </c>
      <c r="F76" s="52">
        <f t="shared" si="0"/>
        <v>162.06909851804033</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845514.27</v>
      </c>
      <c r="E82" s="51">
        <f t="shared" si="19"/>
        <v>945393.11</v>
      </c>
      <c r="F82" s="52">
        <f t="shared" si="0"/>
        <v>111.81279175808587</v>
      </c>
    </row>
    <row r="83" spans="1:6" ht="12.75" customHeight="1" x14ac:dyDescent="0.2">
      <c r="A83" s="53">
        <v>641</v>
      </c>
      <c r="B83" s="85" t="s">
        <v>212</v>
      </c>
      <c r="C83" s="50" t="s">
        <v>213</v>
      </c>
      <c r="D83" s="51">
        <f t="shared" ref="D83:E83" si="20">SUM(D84:D90)</f>
        <v>1144.28</v>
      </c>
      <c r="E83" s="51">
        <f t="shared" si="20"/>
        <v>7812.91</v>
      </c>
      <c r="F83" s="52">
        <f t="shared" si="0"/>
        <v>682.77956444226936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1144.28</v>
      </c>
      <c r="E85" s="242">
        <v>7812.91</v>
      </c>
      <c r="F85" s="52">
        <f t="shared" si="0"/>
        <v>682.77956444226936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844369.99</v>
      </c>
      <c r="E91" s="51">
        <f t="shared" si="21"/>
        <v>937580.2</v>
      </c>
      <c r="F91" s="52">
        <f t="shared" si="0"/>
        <v>111.03902449209497</v>
      </c>
    </row>
    <row r="92" spans="1:6" ht="12.75" customHeight="1" x14ac:dyDescent="0.2">
      <c r="A92" s="53">
        <v>6421</v>
      </c>
      <c r="B92" s="85" t="s">
        <v>230</v>
      </c>
      <c r="C92" s="50" t="s">
        <v>231</v>
      </c>
      <c r="D92" s="242">
        <v>442378.39</v>
      </c>
      <c r="E92" s="242">
        <v>511244.5</v>
      </c>
      <c r="F92" s="52">
        <f t="shared" si="0"/>
        <v>115.56724097666707</v>
      </c>
    </row>
    <row r="93" spans="1:6" ht="12.75" customHeight="1" x14ac:dyDescent="0.2">
      <c r="A93" s="53">
        <v>6422</v>
      </c>
      <c r="B93" s="85" t="s">
        <v>232</v>
      </c>
      <c r="C93" s="50" t="s">
        <v>233</v>
      </c>
      <c r="D93" s="242">
        <v>386399.85</v>
      </c>
      <c r="E93" s="242">
        <v>403220.87</v>
      </c>
      <c r="F93" s="52">
        <f t="shared" si="0"/>
        <v>104.35326773548179</v>
      </c>
    </row>
    <row r="94" spans="1:6" ht="12.75" customHeight="1" x14ac:dyDescent="0.2">
      <c r="A94" s="53">
        <v>6423</v>
      </c>
      <c r="B94" s="85" t="s">
        <v>234</v>
      </c>
      <c r="C94" s="50" t="s">
        <v>235</v>
      </c>
      <c r="D94" s="242">
        <v>15591.75</v>
      </c>
      <c r="E94" s="242">
        <v>23114.83</v>
      </c>
      <c r="F94" s="52">
        <f t="shared" si="0"/>
        <v>148.25038882742476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2315241.25</v>
      </c>
      <c r="E106" s="51">
        <f t="shared" si="23"/>
        <v>2863158.73</v>
      </c>
      <c r="F106" s="52">
        <f t="shared" si="0"/>
        <v>123.66567544526947</v>
      </c>
    </row>
    <row r="107" spans="1:6" ht="12.75" customHeight="1" x14ac:dyDescent="0.2">
      <c r="A107" s="53">
        <v>651</v>
      </c>
      <c r="B107" s="85" t="s">
        <v>260</v>
      </c>
      <c r="C107" s="50" t="s">
        <v>261</v>
      </c>
      <c r="D107" s="51">
        <f t="shared" ref="D107:E107" si="24">SUM(D108:D111)</f>
        <v>356446.94999999995</v>
      </c>
      <c r="E107" s="51">
        <f t="shared" si="24"/>
        <v>378502.88</v>
      </c>
      <c r="F107" s="52">
        <f t="shared" si="0"/>
        <v>106.18771741489164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36585.54</v>
      </c>
      <c r="E109" s="242">
        <v>29208.23</v>
      </c>
      <c r="F109" s="52">
        <f t="shared" si="0"/>
        <v>79.835448649931081</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319861.40999999997</v>
      </c>
      <c r="E111" s="242">
        <v>349294.65</v>
      </c>
      <c r="F111" s="52">
        <f t="shared" si="0"/>
        <v>109.20187277358654</v>
      </c>
    </row>
    <row r="112" spans="1:6" ht="12.75" customHeight="1" x14ac:dyDescent="0.2">
      <c r="A112" s="53">
        <v>652</v>
      </c>
      <c r="B112" s="85" t="s">
        <v>270</v>
      </c>
      <c r="C112" s="50" t="s">
        <v>271</v>
      </c>
      <c r="D112" s="51">
        <f t="shared" ref="D112:E112" si="25">SUM(D113:D119)</f>
        <v>201693.99</v>
      </c>
      <c r="E112" s="51">
        <f t="shared" si="25"/>
        <v>168573.6</v>
      </c>
      <c r="F112" s="52">
        <f t="shared" si="0"/>
        <v>83.57889097240826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5847.87</v>
      </c>
      <c r="E114" s="242">
        <v>6793.06</v>
      </c>
      <c r="F114" s="52">
        <f t="shared" si="0"/>
        <v>116.16297899919117</v>
      </c>
    </row>
    <row r="115" spans="1:6" ht="12.75" customHeight="1" x14ac:dyDescent="0.2">
      <c r="A115" s="53">
        <v>6524</v>
      </c>
      <c r="B115" s="85" t="s">
        <v>276</v>
      </c>
      <c r="C115" s="50" t="s">
        <v>277</v>
      </c>
      <c r="D115" s="242">
        <v>63.6</v>
      </c>
      <c r="E115" s="242">
        <v>146.53</v>
      </c>
      <c r="F115" s="52">
        <f t="shared" si="0"/>
        <v>230.3930817610063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195782.52</v>
      </c>
      <c r="E117" s="242">
        <v>161634.01</v>
      </c>
      <c r="F117" s="52">
        <f t="shared" si="0"/>
        <v>82.557937245878747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1757100.31</v>
      </c>
      <c r="E120" s="51">
        <f t="shared" si="26"/>
        <v>2316082.25</v>
      </c>
      <c r="F120" s="52">
        <f t="shared" si="0"/>
        <v>131.812750633457</v>
      </c>
    </row>
    <row r="121" spans="1:6" ht="12.75" customHeight="1" x14ac:dyDescent="0.2">
      <c r="A121" s="53">
        <v>6531</v>
      </c>
      <c r="B121" s="85" t="s">
        <v>288</v>
      </c>
      <c r="C121" s="50" t="s">
        <v>289</v>
      </c>
      <c r="D121" s="242">
        <v>1022741.02</v>
      </c>
      <c r="E121" s="242">
        <v>1493007.76</v>
      </c>
      <c r="F121" s="52">
        <f t="shared" si="0"/>
        <v>145.98101873336421</v>
      </c>
    </row>
    <row r="122" spans="1:6" ht="12.75" customHeight="1" x14ac:dyDescent="0.2">
      <c r="A122" s="53">
        <v>6532</v>
      </c>
      <c r="B122" s="85" t="s">
        <v>290</v>
      </c>
      <c r="C122" s="50" t="s">
        <v>291</v>
      </c>
      <c r="D122" s="242">
        <v>734359.29</v>
      </c>
      <c r="E122" s="242">
        <v>823074.49</v>
      </c>
      <c r="F122" s="52">
        <f t="shared" si="0"/>
        <v>112.08062609244038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64540.15</v>
      </c>
      <c r="E124" s="51">
        <f t="shared" si="27"/>
        <v>74942.27</v>
      </c>
      <c r="F124" s="52">
        <f t="shared" si="0"/>
        <v>116.1172851318133</v>
      </c>
    </row>
    <row r="125" spans="1:6" ht="12.75" customHeight="1" x14ac:dyDescent="0.2">
      <c r="A125" s="53">
        <v>661</v>
      </c>
      <c r="B125" s="86" t="s">
        <v>296</v>
      </c>
      <c r="C125" s="50" t="s">
        <v>297</v>
      </c>
      <c r="D125" s="51">
        <f t="shared" ref="D125:E125" si="28">SUM(D126:D127)</f>
        <v>40352.82</v>
      </c>
      <c r="E125" s="51">
        <f t="shared" si="28"/>
        <v>42612.43</v>
      </c>
      <c r="F125" s="52">
        <f t="shared" si="0"/>
        <v>105.59963343330156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40352.82</v>
      </c>
      <c r="E127" s="242">
        <v>42612.43</v>
      </c>
      <c r="F127" s="52">
        <f t="shared" si="0"/>
        <v>105.59963343330156</v>
      </c>
    </row>
    <row r="128" spans="1:6" ht="24" x14ac:dyDescent="0.2">
      <c r="A128" s="53">
        <v>663</v>
      </c>
      <c r="B128" s="231" t="s">
        <v>302</v>
      </c>
      <c r="C128" s="50" t="s">
        <v>303</v>
      </c>
      <c r="D128" s="51">
        <f t="shared" ref="D128:E128" si="29">SUM(D129:D132)</f>
        <v>24187.33</v>
      </c>
      <c r="E128" s="51">
        <f t="shared" si="29"/>
        <v>32329.84</v>
      </c>
      <c r="F128" s="52">
        <f t="shared" si="0"/>
        <v>133.66436063840035</v>
      </c>
    </row>
    <row r="129" spans="1:6" ht="12.75" customHeight="1" x14ac:dyDescent="0.2">
      <c r="A129" s="53">
        <v>6631</v>
      </c>
      <c r="B129" s="86" t="s">
        <v>304</v>
      </c>
      <c r="C129" s="50" t="s">
        <v>305</v>
      </c>
      <c r="D129" s="242">
        <v>1200.02</v>
      </c>
      <c r="E129" s="242">
        <v>9166</v>
      </c>
      <c r="F129" s="52">
        <f t="shared" si="0"/>
        <v>763.8206029899502</v>
      </c>
    </row>
    <row r="130" spans="1:6" ht="12.75" customHeight="1" x14ac:dyDescent="0.2">
      <c r="A130" s="53">
        <v>6632</v>
      </c>
      <c r="B130" s="232" t="s">
        <v>306</v>
      </c>
      <c r="C130" s="50" t="s">
        <v>307</v>
      </c>
      <c r="D130" s="242">
        <v>22987.31</v>
      </c>
      <c r="E130" s="242">
        <v>23163.84</v>
      </c>
      <c r="F130" s="52">
        <f t="shared" si="0"/>
        <v>100.76794544468231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119982.26000000001</v>
      </c>
      <c r="E139" s="51">
        <f t="shared" si="33"/>
        <v>417687.8</v>
      </c>
      <c r="F139" s="52">
        <f t="shared" si="31"/>
        <v>348.12463109129629</v>
      </c>
    </row>
    <row r="140" spans="1:6" ht="12.75" customHeight="1" x14ac:dyDescent="0.2">
      <c r="A140" s="53">
        <v>681</v>
      </c>
      <c r="B140" s="85" t="s">
        <v>326</v>
      </c>
      <c r="C140" s="50" t="s">
        <v>327</v>
      </c>
      <c r="D140" s="51">
        <f t="shared" ref="D140:E140" si="34">SUM(D141:D149)</f>
        <v>109757.69</v>
      </c>
      <c r="E140" s="51">
        <f t="shared" si="34"/>
        <v>182349.12</v>
      </c>
      <c r="F140" s="52">
        <f t="shared" si="31"/>
        <v>166.13789885701857</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109757.69</v>
      </c>
      <c r="E149" s="242">
        <v>182349.12</v>
      </c>
      <c r="F149" s="52">
        <f t="shared" si="31"/>
        <v>166.13789885701857</v>
      </c>
    </row>
    <row r="150" spans="1:6" ht="12.75" customHeight="1" x14ac:dyDescent="0.2">
      <c r="A150" s="53">
        <v>683</v>
      </c>
      <c r="B150" s="85" t="s">
        <v>346</v>
      </c>
      <c r="C150" s="50" t="s">
        <v>347</v>
      </c>
      <c r="D150" s="242">
        <v>10224.57</v>
      </c>
      <c r="E150" s="242">
        <v>235338.68</v>
      </c>
      <c r="F150" s="52">
        <f t="shared" si="31"/>
        <v>2301.6975775020364</v>
      </c>
    </row>
    <row r="151" spans="1:6" ht="12.75" customHeight="1" x14ac:dyDescent="0.2">
      <c r="A151" s="53">
        <v>3</v>
      </c>
      <c r="B151" s="85" t="s">
        <v>348</v>
      </c>
      <c r="C151" s="50" t="s">
        <v>56</v>
      </c>
      <c r="D151" s="51">
        <f t="shared" ref="D151:E151" si="35">D152+D163+D196+D215+D224+D252+D263</f>
        <v>5262934.9800000004</v>
      </c>
      <c r="E151" s="51">
        <f t="shared" si="35"/>
        <v>6538294.8399999999</v>
      </c>
      <c r="F151" s="52">
        <f t="shared" si="31"/>
        <v>124.2328636938623</v>
      </c>
    </row>
    <row r="152" spans="1:6" ht="12.75" customHeight="1" x14ac:dyDescent="0.2">
      <c r="A152" s="53">
        <v>31</v>
      </c>
      <c r="B152" s="85" t="s">
        <v>349</v>
      </c>
      <c r="C152" s="50" t="s">
        <v>350</v>
      </c>
      <c r="D152" s="51">
        <f t="shared" ref="D152:E152" si="36">D153+D158+D159</f>
        <v>1357891.8</v>
      </c>
      <c r="E152" s="51">
        <f t="shared" si="36"/>
        <v>1658973.31</v>
      </c>
      <c r="F152" s="52">
        <f t="shared" si="31"/>
        <v>122.17271729603199</v>
      </c>
    </row>
    <row r="153" spans="1:6" ht="12.75" customHeight="1" x14ac:dyDescent="0.2">
      <c r="A153" s="53">
        <v>311</v>
      </c>
      <c r="B153" s="85" t="s">
        <v>351</v>
      </c>
      <c r="C153" s="50" t="s">
        <v>352</v>
      </c>
      <c r="D153" s="51">
        <f t="shared" ref="D153:E153" si="37">SUM(D154:D157)</f>
        <v>1127202.8600000001</v>
      </c>
      <c r="E153" s="51">
        <f t="shared" si="37"/>
        <v>1355058.49</v>
      </c>
      <c r="F153" s="52">
        <f t="shared" si="31"/>
        <v>120.21425229527894</v>
      </c>
    </row>
    <row r="154" spans="1:6" ht="12.75" customHeight="1" x14ac:dyDescent="0.2">
      <c r="A154" s="53">
        <v>3111</v>
      </c>
      <c r="B154" s="85" t="s">
        <v>353</v>
      </c>
      <c r="C154" s="50" t="s">
        <v>354</v>
      </c>
      <c r="D154" s="242">
        <v>1127202.8600000001</v>
      </c>
      <c r="E154" s="242">
        <v>1355058.49</v>
      </c>
      <c r="F154" s="52">
        <f t="shared" si="31"/>
        <v>120.21425229527894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62631.9</v>
      </c>
      <c r="E158" s="242">
        <v>97749.24</v>
      </c>
      <c r="F158" s="52">
        <f t="shared" si="31"/>
        <v>156.06941510635954</v>
      </c>
    </row>
    <row r="159" spans="1:6" ht="12.75" customHeight="1" x14ac:dyDescent="0.2">
      <c r="A159" s="53">
        <v>313</v>
      </c>
      <c r="B159" s="85" t="s">
        <v>363</v>
      </c>
      <c r="C159" s="50" t="s">
        <v>364</v>
      </c>
      <c r="D159" s="51">
        <f t="shared" ref="D159:E159" si="38">SUM(D160:D162)</f>
        <v>168057.04</v>
      </c>
      <c r="E159" s="51">
        <f t="shared" si="38"/>
        <v>206165.58</v>
      </c>
      <c r="F159" s="52">
        <f t="shared" si="31"/>
        <v>122.67595573502901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168057.04</v>
      </c>
      <c r="E161" s="242">
        <v>206165.58</v>
      </c>
      <c r="F161" s="52">
        <f t="shared" si="31"/>
        <v>122.67595573502901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2715000.88</v>
      </c>
      <c r="E163" s="51">
        <f t="shared" si="39"/>
        <v>3492303.1999999997</v>
      </c>
      <c r="F163" s="52">
        <f t="shared" si="31"/>
        <v>128.62991042566438</v>
      </c>
    </row>
    <row r="164" spans="1:6" ht="12.75" customHeight="1" x14ac:dyDescent="0.2">
      <c r="A164" s="53">
        <v>321</v>
      </c>
      <c r="B164" s="85" t="s">
        <v>372</v>
      </c>
      <c r="C164" s="50" t="s">
        <v>373</v>
      </c>
      <c r="D164" s="51">
        <f t="shared" ref="D164:E164" si="40">SUM(D165:D168)</f>
        <v>53575.54</v>
      </c>
      <c r="E164" s="51">
        <f t="shared" si="40"/>
        <v>72528.649999999994</v>
      </c>
      <c r="F164" s="52">
        <f t="shared" si="31"/>
        <v>135.37642364407338</v>
      </c>
    </row>
    <row r="165" spans="1:6" ht="12.75" customHeight="1" x14ac:dyDescent="0.2">
      <c r="A165" s="53">
        <v>3211</v>
      </c>
      <c r="B165" s="85" t="s">
        <v>374</v>
      </c>
      <c r="C165" s="50" t="s">
        <v>375</v>
      </c>
      <c r="D165" s="242">
        <v>9208.7999999999993</v>
      </c>
      <c r="E165" s="242">
        <v>16154.62</v>
      </c>
      <c r="F165" s="52">
        <f t="shared" si="31"/>
        <v>175.42589696811748</v>
      </c>
    </row>
    <row r="166" spans="1:6" ht="12.75" customHeight="1" x14ac:dyDescent="0.2">
      <c r="A166" s="53">
        <v>3212</v>
      </c>
      <c r="B166" s="85" t="s">
        <v>376</v>
      </c>
      <c r="C166" s="50" t="s">
        <v>377</v>
      </c>
      <c r="D166" s="242">
        <v>38333.67</v>
      </c>
      <c r="E166" s="242">
        <v>49869.279999999999</v>
      </c>
      <c r="F166" s="52">
        <f t="shared" si="31"/>
        <v>130.09263136036807</v>
      </c>
    </row>
    <row r="167" spans="1:6" ht="12.75" customHeight="1" x14ac:dyDescent="0.2">
      <c r="A167" s="53">
        <v>3213</v>
      </c>
      <c r="B167" s="85" t="s">
        <v>378</v>
      </c>
      <c r="C167" s="50" t="s">
        <v>379</v>
      </c>
      <c r="D167" s="242">
        <v>6033.07</v>
      </c>
      <c r="E167" s="242">
        <v>6504.75</v>
      </c>
      <c r="F167" s="52">
        <f t="shared" si="31"/>
        <v>107.81824179066379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281834.02</v>
      </c>
      <c r="E169" s="51">
        <f t="shared" si="41"/>
        <v>339672.85</v>
      </c>
      <c r="F169" s="52">
        <f t="shared" si="31"/>
        <v>120.52230245305373</v>
      </c>
    </row>
    <row r="170" spans="1:6" ht="12.75" customHeight="1" x14ac:dyDescent="0.2">
      <c r="A170" s="53">
        <v>3221</v>
      </c>
      <c r="B170" s="85" t="s">
        <v>384</v>
      </c>
      <c r="C170" s="50" t="s">
        <v>385</v>
      </c>
      <c r="D170" s="242">
        <v>31700.14</v>
      </c>
      <c r="E170" s="242">
        <v>27199.74</v>
      </c>
      <c r="F170" s="52">
        <f t="shared" si="31"/>
        <v>85.803217272857481</v>
      </c>
    </row>
    <row r="171" spans="1:6" ht="12.75" customHeight="1" x14ac:dyDescent="0.2">
      <c r="A171" s="53">
        <v>3222</v>
      </c>
      <c r="B171" s="85" t="s">
        <v>386</v>
      </c>
      <c r="C171" s="50" t="s">
        <v>387</v>
      </c>
      <c r="D171" s="242">
        <v>42321.69</v>
      </c>
      <c r="E171" s="242">
        <v>65734.490000000005</v>
      </c>
      <c r="F171" s="52">
        <f t="shared" si="31"/>
        <v>155.32104223626231</v>
      </c>
    </row>
    <row r="172" spans="1:6" ht="12.75" customHeight="1" x14ac:dyDescent="0.2">
      <c r="A172" s="53">
        <v>3223</v>
      </c>
      <c r="B172" s="85" t="s">
        <v>388</v>
      </c>
      <c r="C172" s="50" t="s">
        <v>389</v>
      </c>
      <c r="D172" s="242">
        <v>150681.94</v>
      </c>
      <c r="E172" s="242">
        <v>167594.12</v>
      </c>
      <c r="F172" s="52">
        <f t="shared" si="31"/>
        <v>111.223760458619</v>
      </c>
    </row>
    <row r="173" spans="1:6" ht="12.75" customHeight="1" x14ac:dyDescent="0.2">
      <c r="A173" s="53">
        <v>3224</v>
      </c>
      <c r="B173" s="85" t="s">
        <v>390</v>
      </c>
      <c r="C173" s="50" t="s">
        <v>391</v>
      </c>
      <c r="D173" s="242">
        <v>54137.42</v>
      </c>
      <c r="E173" s="242">
        <v>72747.149999999994</v>
      </c>
      <c r="F173" s="52">
        <f t="shared" si="31"/>
        <v>134.37498499189655</v>
      </c>
    </row>
    <row r="174" spans="1:6" ht="12.75" customHeight="1" x14ac:dyDescent="0.2">
      <c r="A174" s="53">
        <v>3225</v>
      </c>
      <c r="B174" s="85" t="s">
        <v>392</v>
      </c>
      <c r="C174" s="50" t="s">
        <v>393</v>
      </c>
      <c r="D174" s="242">
        <v>320.33</v>
      </c>
      <c r="E174" s="242">
        <v>2638.99</v>
      </c>
      <c r="F174" s="52">
        <f t="shared" si="31"/>
        <v>823.83479536727759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2672.5</v>
      </c>
      <c r="E176" s="242">
        <v>3758.36</v>
      </c>
      <c r="F176" s="52">
        <f t="shared" si="31"/>
        <v>140.63086997193639</v>
      </c>
    </row>
    <row r="177" spans="1:6" ht="12.75" customHeight="1" x14ac:dyDescent="0.2">
      <c r="A177" s="53">
        <v>323</v>
      </c>
      <c r="B177" s="85" t="s">
        <v>398</v>
      </c>
      <c r="C177" s="50" t="s">
        <v>399</v>
      </c>
      <c r="D177" s="51">
        <f t="shared" ref="D177:E177" si="42">SUM(D178:D186)</f>
        <v>2180442.31</v>
      </c>
      <c r="E177" s="51">
        <f t="shared" si="42"/>
        <v>2880797.6599999997</v>
      </c>
      <c r="F177" s="52">
        <f t="shared" si="31"/>
        <v>132.11987525595205</v>
      </c>
    </row>
    <row r="178" spans="1:6" ht="12.75" customHeight="1" x14ac:dyDescent="0.2">
      <c r="A178" s="53">
        <v>3231</v>
      </c>
      <c r="B178" s="85" t="s">
        <v>400</v>
      </c>
      <c r="C178" s="50" t="s">
        <v>401</v>
      </c>
      <c r="D178" s="242">
        <v>71001.509999999995</v>
      </c>
      <c r="E178" s="242">
        <v>75644.399999999994</v>
      </c>
      <c r="F178" s="52">
        <f t="shared" si="31"/>
        <v>106.53914261823445</v>
      </c>
    </row>
    <row r="179" spans="1:6" ht="12.75" customHeight="1" x14ac:dyDescent="0.2">
      <c r="A179" s="53">
        <v>3232</v>
      </c>
      <c r="B179" s="85" t="s">
        <v>402</v>
      </c>
      <c r="C179" s="50" t="s">
        <v>403</v>
      </c>
      <c r="D179" s="242">
        <v>1106888.81</v>
      </c>
      <c r="E179" s="242">
        <v>1474426.48</v>
      </c>
      <c r="F179" s="52">
        <f t="shared" si="31"/>
        <v>133.2045700236142</v>
      </c>
    </row>
    <row r="180" spans="1:6" ht="12.75" customHeight="1" x14ac:dyDescent="0.2">
      <c r="A180" s="53">
        <v>3233</v>
      </c>
      <c r="B180" s="85" t="s">
        <v>404</v>
      </c>
      <c r="C180" s="50" t="s">
        <v>405</v>
      </c>
      <c r="D180" s="242">
        <v>46440.58</v>
      </c>
      <c r="E180" s="242">
        <v>61835.47</v>
      </c>
      <c r="F180" s="52">
        <f t="shared" si="31"/>
        <v>133.14965058575928</v>
      </c>
    </row>
    <row r="181" spans="1:6" ht="12.75" customHeight="1" x14ac:dyDescent="0.2">
      <c r="A181" s="53">
        <v>3234</v>
      </c>
      <c r="B181" s="85" t="s">
        <v>406</v>
      </c>
      <c r="C181" s="50" t="s">
        <v>407</v>
      </c>
      <c r="D181" s="242">
        <v>406608.12</v>
      </c>
      <c r="E181" s="242">
        <v>532650.09</v>
      </c>
      <c r="F181" s="52">
        <f t="shared" si="31"/>
        <v>130.99838980097101</v>
      </c>
    </row>
    <row r="182" spans="1:6" ht="12.75" customHeight="1" x14ac:dyDescent="0.2">
      <c r="A182" s="53">
        <v>3235</v>
      </c>
      <c r="B182" s="85" t="s">
        <v>408</v>
      </c>
      <c r="C182" s="50" t="s">
        <v>409</v>
      </c>
      <c r="D182" s="242">
        <v>68170.850000000006</v>
      </c>
      <c r="E182" s="242">
        <v>109862.57</v>
      </c>
      <c r="F182" s="52">
        <f t="shared" si="31"/>
        <v>161.1576942344125</v>
      </c>
    </row>
    <row r="183" spans="1:6" ht="12.75" customHeight="1" x14ac:dyDescent="0.2">
      <c r="A183" s="53">
        <v>3236</v>
      </c>
      <c r="B183" s="85" t="s">
        <v>410</v>
      </c>
      <c r="C183" s="50" t="s">
        <v>411</v>
      </c>
      <c r="D183" s="242">
        <v>11886.48</v>
      </c>
      <c r="E183" s="242">
        <v>27080.959999999999</v>
      </c>
      <c r="F183" s="52">
        <f t="shared" si="31"/>
        <v>227.82993787900205</v>
      </c>
    </row>
    <row r="184" spans="1:6" ht="12.75" customHeight="1" x14ac:dyDescent="0.2">
      <c r="A184" s="53">
        <v>3237</v>
      </c>
      <c r="B184" s="85" t="s">
        <v>412</v>
      </c>
      <c r="C184" s="50" t="s">
        <v>413</v>
      </c>
      <c r="D184" s="242">
        <v>230866.44</v>
      </c>
      <c r="E184" s="242">
        <v>319710.96999999997</v>
      </c>
      <c r="F184" s="52">
        <f t="shared" si="31"/>
        <v>138.48308571830535</v>
      </c>
    </row>
    <row r="185" spans="1:6" ht="12.75" customHeight="1" x14ac:dyDescent="0.2">
      <c r="A185" s="53">
        <v>3238</v>
      </c>
      <c r="B185" s="85" t="s">
        <v>414</v>
      </c>
      <c r="C185" s="50" t="s">
        <v>415</v>
      </c>
      <c r="D185" s="242">
        <v>40665.449999999997</v>
      </c>
      <c r="E185" s="242">
        <v>48220.47</v>
      </c>
      <c r="F185" s="52">
        <f t="shared" si="31"/>
        <v>118.5784738641771</v>
      </c>
    </row>
    <row r="186" spans="1:6" ht="12.75" customHeight="1" x14ac:dyDescent="0.2">
      <c r="A186" s="53">
        <v>3239</v>
      </c>
      <c r="B186" s="85" t="s">
        <v>416</v>
      </c>
      <c r="C186" s="50" t="s">
        <v>417</v>
      </c>
      <c r="D186" s="242">
        <v>197914.07</v>
      </c>
      <c r="E186" s="242">
        <v>231366.25</v>
      </c>
      <c r="F186" s="52">
        <f t="shared" si="31"/>
        <v>116.9023758644345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199149.01</v>
      </c>
      <c r="E188" s="51">
        <f t="shared" si="43"/>
        <v>199304.03999999998</v>
      </c>
      <c r="F188" s="52">
        <f t="shared" si="31"/>
        <v>100.07784623182407</v>
      </c>
    </row>
    <row r="189" spans="1:6" ht="12.75" customHeight="1" x14ac:dyDescent="0.2">
      <c r="A189" s="53">
        <v>3291</v>
      </c>
      <c r="B189" s="232" t="s">
        <v>422</v>
      </c>
      <c r="C189" s="50" t="s">
        <v>423</v>
      </c>
      <c r="D189" s="242">
        <v>20558.96</v>
      </c>
      <c r="E189" s="242">
        <v>15028.02</v>
      </c>
      <c r="F189" s="52">
        <f t="shared" si="31"/>
        <v>73.097180012996773</v>
      </c>
    </row>
    <row r="190" spans="1:6" ht="12.75" customHeight="1" x14ac:dyDescent="0.2">
      <c r="A190" s="53">
        <v>3292</v>
      </c>
      <c r="B190" s="85" t="s">
        <v>424</v>
      </c>
      <c r="C190" s="50" t="s">
        <v>425</v>
      </c>
      <c r="D190" s="242">
        <v>11300.51</v>
      </c>
      <c r="E190" s="242">
        <v>14673.45</v>
      </c>
      <c r="F190" s="52">
        <f t="shared" si="31"/>
        <v>129.8476794410164</v>
      </c>
    </row>
    <row r="191" spans="1:6" ht="12.75" customHeight="1" x14ac:dyDescent="0.2">
      <c r="A191" s="53">
        <v>3293</v>
      </c>
      <c r="B191" s="85" t="s">
        <v>426</v>
      </c>
      <c r="C191" s="50" t="s">
        <v>427</v>
      </c>
      <c r="D191" s="242">
        <v>30096.75</v>
      </c>
      <c r="E191" s="242">
        <v>29866.98</v>
      </c>
      <c r="F191" s="52">
        <f t="shared" si="31"/>
        <v>99.236562087268553</v>
      </c>
    </row>
    <row r="192" spans="1:6" ht="12.75" customHeight="1" x14ac:dyDescent="0.2">
      <c r="A192" s="53">
        <v>3294</v>
      </c>
      <c r="B192" s="85" t="s">
        <v>428</v>
      </c>
      <c r="C192" s="50" t="s">
        <v>429</v>
      </c>
      <c r="D192" s="242">
        <v>3354.57</v>
      </c>
      <c r="E192" s="242">
        <v>3508.94</v>
      </c>
      <c r="F192" s="52">
        <f t="shared" si="31"/>
        <v>104.60178204658123</v>
      </c>
    </row>
    <row r="193" spans="1:6" ht="12.75" customHeight="1" x14ac:dyDescent="0.2">
      <c r="A193" s="53">
        <v>3295</v>
      </c>
      <c r="B193" s="85" t="s">
        <v>430</v>
      </c>
      <c r="C193" s="50" t="s">
        <v>431</v>
      </c>
      <c r="D193" s="242">
        <v>6621.56</v>
      </c>
      <c r="E193" s="242">
        <v>7549.26</v>
      </c>
      <c r="F193" s="52">
        <f t="shared" si="31"/>
        <v>114.01029364681435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127216.66</v>
      </c>
      <c r="E195" s="242">
        <v>128677.39</v>
      </c>
      <c r="F195" s="52">
        <f t="shared" si="31"/>
        <v>101.14822225328035</v>
      </c>
    </row>
    <row r="196" spans="1:6" ht="12.75" customHeight="1" x14ac:dyDescent="0.2">
      <c r="A196" s="53">
        <v>34</v>
      </c>
      <c r="B196" s="232" t="s">
        <v>436</v>
      </c>
      <c r="C196" s="50" t="s">
        <v>437</v>
      </c>
      <c r="D196" s="51">
        <f t="shared" ref="D196:E196" si="44">D197+D202+D210</f>
        <v>40123.83</v>
      </c>
      <c r="E196" s="51">
        <f t="shared" si="44"/>
        <v>33546.33</v>
      </c>
      <c r="F196" s="52">
        <f t="shared" si="31"/>
        <v>83.606998633978861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28346.41</v>
      </c>
      <c r="E202" s="51">
        <f t="shared" si="46"/>
        <v>24191.8</v>
      </c>
      <c r="F202" s="52">
        <f t="shared" si="31"/>
        <v>85.343435024047125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28346.41</v>
      </c>
      <c r="E205" s="242">
        <v>24191.8</v>
      </c>
      <c r="F205" s="52">
        <f t="shared" si="31"/>
        <v>85.343435024047125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11777.419999999998</v>
      </c>
      <c r="E210" s="51">
        <f t="shared" si="47"/>
        <v>9354.5299999999988</v>
      </c>
      <c r="F210" s="52">
        <f t="shared" si="31"/>
        <v>79.427667519711449</v>
      </c>
    </row>
    <row r="211" spans="1:6" ht="12.75" customHeight="1" x14ac:dyDescent="0.2">
      <c r="A211" s="53">
        <v>3431</v>
      </c>
      <c r="B211" s="232" t="s">
        <v>466</v>
      </c>
      <c r="C211" s="50" t="s">
        <v>467</v>
      </c>
      <c r="D211" s="242">
        <v>9778.7099999999991</v>
      </c>
      <c r="E211" s="242">
        <v>9261.8799999999992</v>
      </c>
      <c r="F211" s="52">
        <f t="shared" si="31"/>
        <v>94.714742537614882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1998.71</v>
      </c>
      <c r="E213" s="242">
        <v>92.65</v>
      </c>
      <c r="F213" s="52">
        <f t="shared" si="31"/>
        <v>4.6354898909796818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98984.97</v>
      </c>
      <c r="E215" s="51">
        <f t="shared" si="48"/>
        <v>88318.78</v>
      </c>
      <c r="F215" s="52">
        <f t="shared" si="31"/>
        <v>89.22443478035099</v>
      </c>
    </row>
    <row r="216" spans="1:6" ht="12.75" customHeight="1" x14ac:dyDescent="0.2">
      <c r="A216" s="53">
        <v>351</v>
      </c>
      <c r="B216" s="85" t="s">
        <v>476</v>
      </c>
      <c r="C216" s="50" t="s">
        <v>477</v>
      </c>
      <c r="D216" s="51">
        <f t="shared" ref="D216:E216" si="49">SUM(D217:D218)</f>
        <v>3450.79</v>
      </c>
      <c r="E216" s="51">
        <f t="shared" si="49"/>
        <v>0</v>
      </c>
      <c r="F216" s="52">
        <f t="shared" si="31"/>
        <v>0</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3450.79</v>
      </c>
      <c r="E218" s="242">
        <v>0</v>
      </c>
      <c r="F218" s="52">
        <f t="shared" si="31"/>
        <v>0</v>
      </c>
    </row>
    <row r="219" spans="1:6" ht="24" x14ac:dyDescent="0.2">
      <c r="A219" s="53">
        <v>352</v>
      </c>
      <c r="B219" s="85" t="s">
        <v>482</v>
      </c>
      <c r="C219" s="50" t="s">
        <v>483</v>
      </c>
      <c r="D219" s="51">
        <f t="shared" ref="D219:E219" si="50">SUM(D220:D222)</f>
        <v>95534.180000000008</v>
      </c>
      <c r="E219" s="51">
        <f t="shared" si="50"/>
        <v>88318.78</v>
      </c>
      <c r="F219" s="52">
        <f t="shared" si="31"/>
        <v>92.447310480918958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17617.63</v>
      </c>
      <c r="E221" s="242">
        <v>0</v>
      </c>
      <c r="F221" s="52">
        <f t="shared" si="31"/>
        <v>0</v>
      </c>
    </row>
    <row r="222" spans="1:6" ht="12.75" customHeight="1" x14ac:dyDescent="0.2">
      <c r="A222" s="53">
        <v>3523</v>
      </c>
      <c r="B222" s="85" t="s">
        <v>488</v>
      </c>
      <c r="C222" s="50" t="s">
        <v>489</v>
      </c>
      <c r="D222" s="242">
        <v>77916.55</v>
      </c>
      <c r="E222" s="242">
        <v>88318.78</v>
      </c>
      <c r="F222" s="52">
        <f t="shared" si="31"/>
        <v>113.35047560499021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115638.73999999999</v>
      </c>
      <c r="E224" s="51">
        <f t="shared" si="51"/>
        <v>290420.71000000002</v>
      </c>
      <c r="F224" s="52">
        <f t="shared" ref="F224:F235" si="52">IF(D224&lt;&gt;0,IF(E224/D224&gt;=100,"&gt;&gt;100",E224/D224*100),"-")</f>
        <v>251.14482395778444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9302.43</v>
      </c>
      <c r="E231" s="51">
        <f t="shared" si="55"/>
        <v>47585.51</v>
      </c>
      <c r="F231" s="52">
        <f t="shared" si="52"/>
        <v>511.53849048044435</v>
      </c>
    </row>
    <row r="232" spans="1:6" ht="12.75" customHeight="1" x14ac:dyDescent="0.2">
      <c r="A232" s="53">
        <v>3631</v>
      </c>
      <c r="B232" s="85" t="s">
        <v>508</v>
      </c>
      <c r="C232" s="50" t="s">
        <v>509</v>
      </c>
      <c r="D232" s="242">
        <v>9302.43</v>
      </c>
      <c r="E232" s="242">
        <v>7934.5</v>
      </c>
      <c r="F232" s="52">
        <f t="shared" si="52"/>
        <v>85.294917564550332</v>
      </c>
    </row>
    <row r="233" spans="1:6" ht="12.75" customHeight="1" x14ac:dyDescent="0.2">
      <c r="A233" s="53">
        <v>3632</v>
      </c>
      <c r="B233" s="85" t="s">
        <v>510</v>
      </c>
      <c r="C233" s="50" t="s">
        <v>511</v>
      </c>
      <c r="D233" s="242">
        <v>0</v>
      </c>
      <c r="E233" s="242">
        <v>39651.01</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106336.31</v>
      </c>
      <c r="E236" s="51">
        <f t="shared" si="56"/>
        <v>242835.20000000001</v>
      </c>
      <c r="F236" s="52">
        <f t="shared" ref="F236:F239" si="57">IF(D236&lt;&gt;0,IF(E236/D236&gt;=100,"&gt;&gt;100",E236/D236*100),"-")</f>
        <v>228.36526864624136</v>
      </c>
    </row>
    <row r="237" spans="1:6" ht="12.75" customHeight="1" x14ac:dyDescent="0.2">
      <c r="A237" s="53" t="s">
        <v>518</v>
      </c>
      <c r="B237" s="85" t="s">
        <v>519</v>
      </c>
      <c r="C237" s="50" t="s">
        <v>518</v>
      </c>
      <c r="D237" s="242">
        <v>106336.31</v>
      </c>
      <c r="E237" s="242">
        <v>177606.45</v>
      </c>
      <c r="F237" s="52">
        <f t="shared" si="57"/>
        <v>167.02333379821061</v>
      </c>
    </row>
    <row r="238" spans="1:6" ht="12.75" customHeight="1" x14ac:dyDescent="0.2">
      <c r="A238" s="53" t="s">
        <v>520</v>
      </c>
      <c r="B238" s="85" t="s">
        <v>521</v>
      </c>
      <c r="C238" s="50" t="s">
        <v>520</v>
      </c>
      <c r="D238" s="242">
        <v>0</v>
      </c>
      <c r="E238" s="242">
        <v>65228.75</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318749.94</v>
      </c>
      <c r="E252" s="51">
        <f t="shared" si="63"/>
        <v>317566.08000000002</v>
      </c>
      <c r="F252" s="52">
        <f t="shared" ref="F252:F258" si="64">IF(D252&lt;&gt;0,IF(E252/D252&gt;=100,"&gt;&gt;100",E252/D252*100),"-")</f>
        <v>99.628592871264544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318749.94</v>
      </c>
      <c r="E259" s="51">
        <f t="shared" si="66"/>
        <v>317566.08000000002</v>
      </c>
      <c r="F259" s="52">
        <f t="shared" ref="F259:F262" si="67">IF(D259&lt;&gt;0,IF(E259/D259&gt;=100,"&gt;&gt;100",E259/D259*100),"-")</f>
        <v>99.628592871264544</v>
      </c>
    </row>
    <row r="260" spans="1:6" ht="12.75" customHeight="1" x14ac:dyDescent="0.2">
      <c r="A260" s="53">
        <v>3721</v>
      </c>
      <c r="B260" s="85" t="s">
        <v>560</v>
      </c>
      <c r="C260" s="50" t="s">
        <v>561</v>
      </c>
      <c r="D260" s="242">
        <v>310972.65000000002</v>
      </c>
      <c r="E260" s="242">
        <v>306182.43</v>
      </c>
      <c r="F260" s="52">
        <f t="shared" si="67"/>
        <v>98.459600868436496</v>
      </c>
    </row>
    <row r="261" spans="1:6" ht="12.75" customHeight="1" x14ac:dyDescent="0.2">
      <c r="A261" s="53">
        <v>3722</v>
      </c>
      <c r="B261" s="85" t="s">
        <v>562</v>
      </c>
      <c r="C261" s="50" t="s">
        <v>563</v>
      </c>
      <c r="D261" s="242">
        <v>7777.29</v>
      </c>
      <c r="E261" s="242">
        <v>11383.65</v>
      </c>
      <c r="F261" s="52">
        <f t="shared" si="67"/>
        <v>146.37039380041119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616544.82000000007</v>
      </c>
      <c r="E263" s="51">
        <f t="shared" si="68"/>
        <v>657166.43000000005</v>
      </c>
      <c r="F263" s="52">
        <f t="shared" ref="F263:F267" si="69">IF(D263&lt;&gt;0,IF(E263/D263&gt;=100,"&gt;&gt;100",E263/D263*100),"-")</f>
        <v>106.58858994225268</v>
      </c>
    </row>
    <row r="264" spans="1:6" ht="12.75" customHeight="1" x14ac:dyDescent="0.2">
      <c r="A264" s="53">
        <v>381</v>
      </c>
      <c r="B264" s="85" t="s">
        <v>568</v>
      </c>
      <c r="C264" s="50" t="s">
        <v>569</v>
      </c>
      <c r="D264" s="51">
        <f t="shared" ref="D264:E264" si="70">SUM(D265:D267)</f>
        <v>548174.53</v>
      </c>
      <c r="E264" s="51">
        <f t="shared" si="70"/>
        <v>628166.43000000005</v>
      </c>
      <c r="F264" s="52">
        <f t="shared" si="69"/>
        <v>114.59241457278215</v>
      </c>
    </row>
    <row r="265" spans="1:6" ht="12.75" customHeight="1" x14ac:dyDescent="0.2">
      <c r="A265" s="53">
        <v>3811</v>
      </c>
      <c r="B265" s="85" t="s">
        <v>570</v>
      </c>
      <c r="C265" s="50" t="s">
        <v>571</v>
      </c>
      <c r="D265" s="242">
        <v>548174.53</v>
      </c>
      <c r="E265" s="242">
        <v>628166.43000000005</v>
      </c>
      <c r="F265" s="52">
        <f t="shared" si="69"/>
        <v>114.59241457278215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43134.91</v>
      </c>
      <c r="E268" s="51">
        <f t="shared" si="71"/>
        <v>29000</v>
      </c>
      <c r="F268" s="52">
        <f t="shared" ref="F268:F272" si="72">IF(D268&lt;&gt;0,IF(E268/D268&gt;=100,"&gt;&gt;100",E268/D268*100),"-")</f>
        <v>67.230927339363859</v>
      </c>
    </row>
    <row r="269" spans="1:6" ht="12.75" customHeight="1" x14ac:dyDescent="0.2">
      <c r="A269" s="53">
        <v>3821</v>
      </c>
      <c r="B269" s="85" t="s">
        <v>578</v>
      </c>
      <c r="C269" s="50" t="s">
        <v>579</v>
      </c>
      <c r="D269" s="242">
        <v>43134.91</v>
      </c>
      <c r="E269" s="242">
        <v>29000</v>
      </c>
      <c r="F269" s="52">
        <f t="shared" si="72"/>
        <v>67.230927339363859</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25235.38</v>
      </c>
      <c r="E279" s="51">
        <f t="shared" si="75"/>
        <v>0</v>
      </c>
      <c r="F279" s="52">
        <f t="shared" si="74"/>
        <v>0</v>
      </c>
    </row>
    <row r="280" spans="1:6" ht="24" x14ac:dyDescent="0.2">
      <c r="A280" s="53">
        <v>3861</v>
      </c>
      <c r="B280" s="85" t="s">
        <v>599</v>
      </c>
      <c r="C280" s="50" t="s">
        <v>600</v>
      </c>
      <c r="D280" s="242">
        <v>25235.38</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5262934.9800000004</v>
      </c>
      <c r="E289" s="51">
        <f t="shared" si="79"/>
        <v>6538294.8399999999</v>
      </c>
      <c r="F289" s="52">
        <f t="shared" si="76"/>
        <v>124.2328636938623</v>
      </c>
    </row>
    <row r="290" spans="1:6" ht="12.75" customHeight="1" x14ac:dyDescent="0.2">
      <c r="A290" s="53" t="s">
        <v>609</v>
      </c>
      <c r="B290" s="85" t="s">
        <v>620</v>
      </c>
      <c r="C290" s="50" t="s">
        <v>621</v>
      </c>
      <c r="D290" s="51">
        <f>IF(D6&gt;=D289,D6-D289,0)</f>
        <v>5053703.91</v>
      </c>
      <c r="E290" s="51">
        <f>IF(E6&gt;=E289,E6-E289,0)</f>
        <v>5974557.2699999996</v>
      </c>
      <c r="F290" s="52">
        <f t="shared" si="76"/>
        <v>118.22135559184352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254359.67999999999</v>
      </c>
      <c r="E292" s="242">
        <v>5333328.26</v>
      </c>
      <c r="F292" s="52">
        <f t="shared" si="76"/>
        <v>2096.7663821561659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1146881.56</v>
      </c>
      <c r="E294" s="242">
        <v>1336132.8600000001</v>
      </c>
      <c r="F294" s="52">
        <f t="shared" si="76"/>
        <v>116.50138136321593</v>
      </c>
    </row>
    <row r="295" spans="1:6" ht="24" x14ac:dyDescent="0.2">
      <c r="A295" s="53">
        <v>9661</v>
      </c>
      <c r="B295" s="85" t="s">
        <v>630</v>
      </c>
      <c r="C295" s="50" t="s">
        <v>631</v>
      </c>
      <c r="D295" s="242">
        <v>10404.59</v>
      </c>
      <c r="E295" s="242">
        <v>951.19</v>
      </c>
      <c r="F295" s="52">
        <f t="shared" si="76"/>
        <v>9.1420228956643168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222025.15</v>
      </c>
      <c r="E298" s="51">
        <f t="shared" si="80"/>
        <v>175409.83</v>
      </c>
      <c r="F298" s="52">
        <f t="shared" ref="F298:F418" si="81">IF(D298&lt;&gt;0,IF(E298/D298&gt;=100,"&gt;&gt;100",E298/D298*100),"-")</f>
        <v>79.00448665387681</v>
      </c>
    </row>
    <row r="299" spans="1:6" ht="12.75" customHeight="1" x14ac:dyDescent="0.2">
      <c r="A299" s="53">
        <v>71</v>
      </c>
      <c r="B299" s="85" t="s">
        <v>637</v>
      </c>
      <c r="C299" s="50" t="s">
        <v>638</v>
      </c>
      <c r="D299" s="51">
        <f t="shared" ref="D299:E299" si="82">D300+D304</f>
        <v>222025.15</v>
      </c>
      <c r="E299" s="51">
        <f t="shared" si="82"/>
        <v>175409.83</v>
      </c>
      <c r="F299" s="52">
        <f t="shared" si="81"/>
        <v>79.00448665387681</v>
      </c>
    </row>
    <row r="300" spans="1:6" ht="24" x14ac:dyDescent="0.2">
      <c r="A300" s="53">
        <v>711</v>
      </c>
      <c r="B300" s="85" t="s">
        <v>639</v>
      </c>
      <c r="C300" s="50" t="s">
        <v>640</v>
      </c>
      <c r="D300" s="51">
        <f t="shared" ref="D300:E300" si="83">SUM(D301:D303)</f>
        <v>222025.15</v>
      </c>
      <c r="E300" s="51">
        <f t="shared" si="83"/>
        <v>175409.83</v>
      </c>
      <c r="F300" s="52">
        <f t="shared" si="81"/>
        <v>79.00448665387681</v>
      </c>
    </row>
    <row r="301" spans="1:6" ht="12.75" customHeight="1" x14ac:dyDescent="0.2">
      <c r="A301" s="53">
        <v>7111</v>
      </c>
      <c r="B301" s="85" t="s">
        <v>641</v>
      </c>
      <c r="C301" s="50" t="s">
        <v>642</v>
      </c>
      <c r="D301" s="242">
        <v>222025.15</v>
      </c>
      <c r="E301" s="242">
        <v>175409.83</v>
      </c>
      <c r="F301" s="52">
        <f t="shared" si="81"/>
        <v>79.00448665387681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2133123.5799999996</v>
      </c>
      <c r="E350" s="51">
        <f t="shared" si="95"/>
        <v>6876114.2799999993</v>
      </c>
      <c r="F350" s="52">
        <f t="shared" si="81"/>
        <v>322.34955088724865</v>
      </c>
    </row>
    <row r="351" spans="1:6" ht="12.75" customHeight="1" x14ac:dyDescent="0.2">
      <c r="A351" s="53">
        <v>41</v>
      </c>
      <c r="B351" s="85" t="s">
        <v>741</v>
      </c>
      <c r="C351" s="50" t="s">
        <v>742</v>
      </c>
      <c r="D351" s="51">
        <f t="shared" ref="D351:E351" si="96">D352+D356</f>
        <v>254919.41</v>
      </c>
      <c r="E351" s="51">
        <f t="shared" si="96"/>
        <v>604047.79</v>
      </c>
      <c r="F351" s="52">
        <f t="shared" si="81"/>
        <v>236.95637378103146</v>
      </c>
    </row>
    <row r="352" spans="1:6" ht="12.75" customHeight="1" x14ac:dyDescent="0.2">
      <c r="A352" s="53">
        <v>411</v>
      </c>
      <c r="B352" s="85" t="s">
        <v>743</v>
      </c>
      <c r="C352" s="50" t="s">
        <v>744</v>
      </c>
      <c r="D352" s="51">
        <f t="shared" ref="D352:E352" si="97">SUM(D353:D355)</f>
        <v>254919.41</v>
      </c>
      <c r="E352" s="51">
        <f t="shared" si="97"/>
        <v>585185.29</v>
      </c>
      <c r="F352" s="52">
        <f t="shared" si="81"/>
        <v>229.55697645777545</v>
      </c>
    </row>
    <row r="353" spans="1:6" ht="12.75" customHeight="1" x14ac:dyDescent="0.2">
      <c r="A353" s="53">
        <v>4111</v>
      </c>
      <c r="B353" s="85" t="s">
        <v>641</v>
      </c>
      <c r="C353" s="50" t="s">
        <v>745</v>
      </c>
      <c r="D353" s="242">
        <v>254919.41</v>
      </c>
      <c r="E353" s="242">
        <v>585185.29</v>
      </c>
      <c r="F353" s="52">
        <f t="shared" si="81"/>
        <v>229.55697645777545</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18862.5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18862.5</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1801945.1199999999</v>
      </c>
      <c r="E363" s="51">
        <f t="shared" si="99"/>
        <v>5796381.7399999993</v>
      </c>
      <c r="F363" s="52">
        <f t="shared" si="81"/>
        <v>321.67360013716728</v>
      </c>
    </row>
    <row r="364" spans="1:6" ht="12.75" customHeight="1" x14ac:dyDescent="0.2">
      <c r="A364" s="53">
        <v>421</v>
      </c>
      <c r="B364" s="85" t="s">
        <v>759</v>
      </c>
      <c r="C364" s="50" t="s">
        <v>760</v>
      </c>
      <c r="D364" s="51">
        <f t="shared" ref="D364:E364" si="100">SUM(D365:D368)</f>
        <v>1104680.8799999999</v>
      </c>
      <c r="E364" s="51">
        <f t="shared" si="100"/>
        <v>5317803.9799999995</v>
      </c>
      <c r="F364" s="52">
        <f t="shared" si="81"/>
        <v>481.38825214391329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459838.01</v>
      </c>
      <c r="E367" s="242">
        <v>5014123.09</v>
      </c>
      <c r="F367" s="52">
        <f t="shared" si="81"/>
        <v>1090.4107492114451</v>
      </c>
    </row>
    <row r="368" spans="1:6" ht="12.75" customHeight="1" x14ac:dyDescent="0.2">
      <c r="A368" s="53">
        <v>4214</v>
      </c>
      <c r="B368" s="85" t="s">
        <v>671</v>
      </c>
      <c r="C368" s="50" t="s">
        <v>764</v>
      </c>
      <c r="D368" s="242">
        <v>644842.87</v>
      </c>
      <c r="E368" s="242">
        <v>303680.89</v>
      </c>
      <c r="F368" s="52">
        <f t="shared" si="81"/>
        <v>47.09378115633038</v>
      </c>
    </row>
    <row r="369" spans="1:6" ht="12.75" customHeight="1" x14ac:dyDescent="0.2">
      <c r="A369" s="53">
        <v>422</v>
      </c>
      <c r="B369" s="85" t="s">
        <v>765</v>
      </c>
      <c r="C369" s="50" t="s">
        <v>766</v>
      </c>
      <c r="D369" s="51">
        <f t="shared" ref="D369:E369" si="101">SUM(D370:D377)</f>
        <v>374740.76</v>
      </c>
      <c r="E369" s="51">
        <f t="shared" si="101"/>
        <v>185804.02</v>
      </c>
      <c r="F369" s="52">
        <f t="shared" si="81"/>
        <v>49.582015044213499</v>
      </c>
    </row>
    <row r="370" spans="1:6" ht="12.75" customHeight="1" x14ac:dyDescent="0.2">
      <c r="A370" s="53">
        <v>4221</v>
      </c>
      <c r="B370" s="85" t="s">
        <v>675</v>
      </c>
      <c r="C370" s="50" t="s">
        <v>767</v>
      </c>
      <c r="D370" s="242">
        <v>22755.23</v>
      </c>
      <c r="E370" s="242">
        <v>29118.46</v>
      </c>
      <c r="F370" s="52">
        <f t="shared" si="81"/>
        <v>127.96381315416281</v>
      </c>
    </row>
    <row r="371" spans="1:6" ht="12.75" customHeight="1" x14ac:dyDescent="0.2">
      <c r="A371" s="53">
        <v>4222</v>
      </c>
      <c r="B371" s="85" t="s">
        <v>768</v>
      </c>
      <c r="C371" s="50" t="s">
        <v>769</v>
      </c>
      <c r="D371" s="242">
        <v>1394.52</v>
      </c>
      <c r="E371" s="242">
        <v>0</v>
      </c>
      <c r="F371" s="52">
        <f t="shared" si="81"/>
        <v>0</v>
      </c>
    </row>
    <row r="372" spans="1:6" ht="12.75" customHeight="1" x14ac:dyDescent="0.2">
      <c r="A372" s="53">
        <v>4223</v>
      </c>
      <c r="B372" s="85" t="s">
        <v>679</v>
      </c>
      <c r="C372" s="50" t="s">
        <v>770</v>
      </c>
      <c r="D372" s="242">
        <v>2808.58</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1822.67</v>
      </c>
      <c r="E375" s="242">
        <v>4075</v>
      </c>
      <c r="F375" s="52">
        <f t="shared" si="81"/>
        <v>223.57310977851174</v>
      </c>
    </row>
    <row r="376" spans="1:6" ht="12.75" customHeight="1" x14ac:dyDescent="0.2">
      <c r="A376" s="53">
        <v>4227</v>
      </c>
      <c r="B376" s="232" t="s">
        <v>687</v>
      </c>
      <c r="C376" s="50" t="s">
        <v>774</v>
      </c>
      <c r="D376" s="242">
        <v>345959.76</v>
      </c>
      <c r="E376" s="242">
        <v>152610.56</v>
      </c>
      <c r="F376" s="52">
        <f t="shared" si="81"/>
        <v>44.11222854357397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2853.54</v>
      </c>
      <c r="E378" s="51">
        <f t="shared" si="102"/>
        <v>19899.900000000001</v>
      </c>
      <c r="F378" s="52">
        <f t="shared" si="81"/>
        <v>697.37589099854927</v>
      </c>
    </row>
    <row r="379" spans="1:6" ht="12.75" customHeight="1" x14ac:dyDescent="0.2">
      <c r="A379" s="53">
        <v>4231</v>
      </c>
      <c r="B379" s="85" t="s">
        <v>693</v>
      </c>
      <c r="C379" s="50" t="s">
        <v>778</v>
      </c>
      <c r="D379" s="242">
        <v>2853.54</v>
      </c>
      <c r="E379" s="242">
        <v>19899.900000000001</v>
      </c>
      <c r="F379" s="52">
        <f t="shared" si="81"/>
        <v>697.37589099854927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30136.43</v>
      </c>
      <c r="E383" s="51">
        <f t="shared" si="103"/>
        <v>41465.71</v>
      </c>
      <c r="F383" s="52">
        <f t="shared" si="81"/>
        <v>137.59330484732266</v>
      </c>
    </row>
    <row r="384" spans="1:6" ht="12.75" customHeight="1" x14ac:dyDescent="0.2">
      <c r="A384" s="53">
        <v>4241</v>
      </c>
      <c r="B384" s="85" t="s">
        <v>784</v>
      </c>
      <c r="C384" s="50" t="s">
        <v>785</v>
      </c>
      <c r="D384" s="242">
        <v>7562.47</v>
      </c>
      <c r="E384" s="242">
        <v>11314.57</v>
      </c>
      <c r="F384" s="52">
        <f t="shared" si="81"/>
        <v>149.61474227335776</v>
      </c>
    </row>
    <row r="385" spans="1:6" ht="12.75" customHeight="1" x14ac:dyDescent="0.2">
      <c r="A385" s="53">
        <v>4242</v>
      </c>
      <c r="B385" s="85" t="s">
        <v>705</v>
      </c>
      <c r="C385" s="50" t="s">
        <v>786</v>
      </c>
      <c r="D385" s="242">
        <v>21910.35</v>
      </c>
      <c r="E385" s="242">
        <v>30151.14</v>
      </c>
      <c r="F385" s="52">
        <f t="shared" si="81"/>
        <v>137.61140283016931</v>
      </c>
    </row>
    <row r="386" spans="1:6" ht="12.75" customHeight="1" x14ac:dyDescent="0.2">
      <c r="A386" s="53">
        <v>4243</v>
      </c>
      <c r="B386" s="85" t="s">
        <v>707</v>
      </c>
      <c r="C386" s="50" t="s">
        <v>787</v>
      </c>
      <c r="D386" s="242">
        <v>663.61</v>
      </c>
      <c r="E386" s="242">
        <v>0</v>
      </c>
      <c r="F386" s="52">
        <f t="shared" si="81"/>
        <v>0</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289533.51</v>
      </c>
      <c r="E391" s="51">
        <f t="shared" si="105"/>
        <v>231408.13</v>
      </c>
      <c r="F391" s="52">
        <f t="shared" si="81"/>
        <v>79.924472300287448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19107.11</v>
      </c>
      <c r="E393" s="242">
        <v>0</v>
      </c>
      <c r="F393" s="52">
        <f t="shared" si="81"/>
        <v>0</v>
      </c>
    </row>
    <row r="394" spans="1:6" ht="12.75" customHeight="1" x14ac:dyDescent="0.2">
      <c r="A394" s="53">
        <v>4263</v>
      </c>
      <c r="B394" s="85" t="s">
        <v>723</v>
      </c>
      <c r="C394" s="50" t="s">
        <v>798</v>
      </c>
      <c r="D394" s="242">
        <v>62222.44</v>
      </c>
      <c r="E394" s="242">
        <v>56717.14</v>
      </c>
      <c r="F394" s="52">
        <f t="shared" si="81"/>
        <v>91.15222739577554</v>
      </c>
    </row>
    <row r="395" spans="1:6" ht="12.75" customHeight="1" x14ac:dyDescent="0.2">
      <c r="A395" s="53">
        <v>4264</v>
      </c>
      <c r="B395" s="85" t="s">
        <v>725</v>
      </c>
      <c r="C395" s="50" t="s">
        <v>799</v>
      </c>
      <c r="D395" s="242">
        <v>208203.96</v>
      </c>
      <c r="E395" s="242">
        <v>174690.99</v>
      </c>
      <c r="F395" s="52">
        <f t="shared" si="81"/>
        <v>83.903778775389284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76259.05</v>
      </c>
      <c r="E402" s="51">
        <f t="shared" si="109"/>
        <v>475684.75</v>
      </c>
      <c r="F402" s="52">
        <f t="shared" si="81"/>
        <v>623.77481754624534</v>
      </c>
    </row>
    <row r="403" spans="1:6" ht="12.75" customHeight="1" x14ac:dyDescent="0.2">
      <c r="A403" s="53">
        <v>451</v>
      </c>
      <c r="B403" s="85" t="s">
        <v>812</v>
      </c>
      <c r="C403" s="50" t="s">
        <v>813</v>
      </c>
      <c r="D403" s="242">
        <v>76259.05</v>
      </c>
      <c r="E403" s="242">
        <v>475684.75</v>
      </c>
      <c r="F403" s="52">
        <f t="shared" si="81"/>
        <v>623.77481754624534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1911098.4299999997</v>
      </c>
      <c r="E408" s="51">
        <f t="shared" si="111"/>
        <v>6700704.4499999993</v>
      </c>
      <c r="F408" s="52">
        <f t="shared" si="81"/>
        <v>350.62058263529627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968530.8</v>
      </c>
      <c r="E410" s="242">
        <v>2873980.11</v>
      </c>
      <c r="F410" s="52">
        <f t="shared" si="81"/>
        <v>296.73605733550238</v>
      </c>
    </row>
    <row r="411" spans="1:6" ht="12.75" customHeight="1" x14ac:dyDescent="0.2">
      <c r="A411" s="53">
        <v>97</v>
      </c>
      <c r="B411" s="85" t="s">
        <v>828</v>
      </c>
      <c r="C411" s="50" t="s">
        <v>829</v>
      </c>
      <c r="D411" s="242">
        <v>43791.08</v>
      </c>
      <c r="E411" s="242">
        <v>1001.88</v>
      </c>
      <c r="F411" s="52">
        <f t="shared" si="81"/>
        <v>2.2878631904031597</v>
      </c>
    </row>
    <row r="412" spans="1:6" ht="12.75" customHeight="1" x14ac:dyDescent="0.2">
      <c r="A412" s="53" t="s">
        <v>609</v>
      </c>
      <c r="B412" s="85" t="s">
        <v>830</v>
      </c>
      <c r="C412" s="50" t="s">
        <v>831</v>
      </c>
      <c r="D412" s="51">
        <f>D6+D298</f>
        <v>10538664.040000001</v>
      </c>
      <c r="E412" s="51">
        <f>E6+E298</f>
        <v>12688261.939999999</v>
      </c>
      <c r="F412" s="52">
        <f t="shared" si="81"/>
        <v>120.39725236368764</v>
      </c>
    </row>
    <row r="413" spans="1:6" ht="12.75" customHeight="1" x14ac:dyDescent="0.2">
      <c r="A413" s="53" t="s">
        <v>609</v>
      </c>
      <c r="B413" s="85" t="s">
        <v>832</v>
      </c>
      <c r="C413" s="50" t="s">
        <v>833</v>
      </c>
      <c r="D413" s="51">
        <f t="shared" ref="D413:E413" si="112">D289+D350</f>
        <v>7396058.5600000005</v>
      </c>
      <c r="E413" s="51">
        <f t="shared" si="112"/>
        <v>13414409.119999999</v>
      </c>
      <c r="F413" s="52">
        <f t="shared" si="81"/>
        <v>181.37240276258709</v>
      </c>
    </row>
    <row r="414" spans="1:6" ht="12.75" customHeight="1" x14ac:dyDescent="0.2">
      <c r="A414" s="53" t="s">
        <v>609</v>
      </c>
      <c r="B414" s="85" t="s">
        <v>834</v>
      </c>
      <c r="C414" s="50" t="s">
        <v>835</v>
      </c>
      <c r="D414" s="51">
        <f t="shared" ref="D414:E414" si="113">IF(D412&gt;=D413,D412-D413,0)</f>
        <v>3142605.4800000004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726147.1799999997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2459348.15</v>
      </c>
      <c r="F416" s="52" t="str">
        <f t="shared" si="81"/>
        <v>-</v>
      </c>
    </row>
    <row r="417" spans="1:6" ht="12.75" customHeight="1" x14ac:dyDescent="0.2">
      <c r="A417" s="60" t="s">
        <v>838</v>
      </c>
      <c r="B417" s="85" t="s">
        <v>841</v>
      </c>
      <c r="C417" s="61" t="s">
        <v>842</v>
      </c>
      <c r="D417" s="51">
        <f t="shared" ref="D417:E417" si="116">IF(D293-D292+D410-D409&gt;=0,D293-D292+D410-D409,0)</f>
        <v>714171.12000000011</v>
      </c>
      <c r="E417" s="51">
        <f t="shared" si="116"/>
        <v>0</v>
      </c>
      <c r="F417" s="52">
        <f t="shared" si="81"/>
        <v>0</v>
      </c>
    </row>
    <row r="418" spans="1:6" ht="12.75" customHeight="1" x14ac:dyDescent="0.2">
      <c r="A418" s="55" t="s">
        <v>843</v>
      </c>
      <c r="B418" s="233" t="s">
        <v>844</v>
      </c>
      <c r="C418" s="56" t="s">
        <v>845</v>
      </c>
      <c r="D418" s="62">
        <f t="shared" ref="D418:E418" si="117">D294+D411</f>
        <v>1190672.6400000001</v>
      </c>
      <c r="E418" s="62">
        <f t="shared" si="117"/>
        <v>1337134.74</v>
      </c>
      <c r="F418" s="57">
        <f t="shared" si="81"/>
        <v>112.30078655372478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1700000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1300000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1300000</v>
      </c>
      <c r="F455" s="52" t="str">
        <f t="shared" si="119"/>
        <v>-</v>
      </c>
    </row>
    <row r="456" spans="1:6" ht="24" x14ac:dyDescent="0.2">
      <c r="A456" s="53" t="s">
        <v>919</v>
      </c>
      <c r="B456" s="232" t="s">
        <v>920</v>
      </c>
      <c r="C456" s="50" t="s">
        <v>919</v>
      </c>
      <c r="D456" s="242">
        <v>0</v>
      </c>
      <c r="E456" s="242">
        <v>1300000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400000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400000</v>
      </c>
      <c r="F490" s="52" t="str">
        <f t="shared" si="119"/>
        <v>-</v>
      </c>
    </row>
    <row r="491" spans="1:6" ht="12.75" customHeight="1" x14ac:dyDescent="0.2">
      <c r="A491" s="53">
        <v>8422</v>
      </c>
      <c r="B491" s="85" t="s">
        <v>989</v>
      </c>
      <c r="C491" s="50" t="s">
        <v>990</v>
      </c>
      <c r="D491" s="242">
        <v>0</v>
      </c>
      <c r="E491" s="242">
        <v>400000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2378705.2800000003</v>
      </c>
      <c r="E528" s="51">
        <f t="shared" si="148"/>
        <v>237573.84</v>
      </c>
      <c r="F528" s="52">
        <f t="shared" si="119"/>
        <v>9.9875273325159473</v>
      </c>
    </row>
    <row r="529" spans="1:6" ht="24" x14ac:dyDescent="0.2">
      <c r="A529" s="53">
        <v>51</v>
      </c>
      <c r="B529" s="85" t="s">
        <v>1065</v>
      </c>
      <c r="C529" s="50" t="s">
        <v>1066</v>
      </c>
      <c r="D529" s="51">
        <f t="shared" ref="D529:E529" si="149">D530+D535+D538+D542+D543+D550+D555+D563</f>
        <v>1300000</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1300000</v>
      </c>
      <c r="E563" s="51">
        <f t="shared" si="156"/>
        <v>0</v>
      </c>
      <c r="F563" s="52">
        <f t="shared" si="119"/>
        <v>0</v>
      </c>
    </row>
    <row r="564" spans="1:6" ht="12.75" customHeight="1" x14ac:dyDescent="0.2">
      <c r="A564" s="53" t="s">
        <v>1135</v>
      </c>
      <c r="B564" s="85" t="s">
        <v>1136</v>
      </c>
      <c r="C564" s="50" t="s">
        <v>1135</v>
      </c>
      <c r="D564" s="242">
        <v>1300000</v>
      </c>
      <c r="E564" s="242">
        <v>0</v>
      </c>
      <c r="F564" s="52">
        <f t="shared" si="119"/>
        <v>0</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1078705.28</v>
      </c>
      <c r="E593" s="51">
        <f t="shared" si="167"/>
        <v>237573.84</v>
      </c>
      <c r="F593" s="52">
        <f t="shared" si="119"/>
        <v>22.023980451824617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875961.73</v>
      </c>
      <c r="E605" s="51">
        <f t="shared" si="171"/>
        <v>237573.84</v>
      </c>
      <c r="F605" s="52">
        <f t="shared" si="119"/>
        <v>27.121486232052629</v>
      </c>
    </row>
    <row r="606" spans="1:6" ht="24" x14ac:dyDescent="0.2">
      <c r="A606" s="53">
        <v>5443</v>
      </c>
      <c r="B606" s="85" t="s">
        <v>1210</v>
      </c>
      <c r="C606" s="50" t="s">
        <v>1211</v>
      </c>
      <c r="D606" s="242">
        <v>875961.73</v>
      </c>
      <c r="E606" s="242">
        <v>237573.84</v>
      </c>
      <c r="F606" s="52">
        <f t="shared" si="119"/>
        <v>27.121486232052629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202743.55</v>
      </c>
      <c r="E617" s="51">
        <f t="shared" si="173"/>
        <v>0</v>
      </c>
      <c r="F617" s="52">
        <f t="shared" si="119"/>
        <v>0</v>
      </c>
    </row>
    <row r="618" spans="1:6" ht="12.75" customHeight="1" x14ac:dyDescent="0.2">
      <c r="A618" s="53">
        <v>5471</v>
      </c>
      <c r="B618" s="85" t="s">
        <v>1234</v>
      </c>
      <c r="C618" s="50" t="s">
        <v>1235</v>
      </c>
      <c r="D618" s="242">
        <v>202743.55</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1462426.16</v>
      </c>
      <c r="F635" s="52" t="str">
        <f t="shared" si="119"/>
        <v>-</v>
      </c>
    </row>
    <row r="636" spans="1:6" ht="12.75" customHeight="1" x14ac:dyDescent="0.2">
      <c r="A636" s="53" t="s">
        <v>609</v>
      </c>
      <c r="B636" s="85" t="s">
        <v>1270</v>
      </c>
      <c r="C636" s="50" t="s">
        <v>1271</v>
      </c>
      <c r="D636" s="51">
        <f t="shared" ref="D636:E636" si="179">IF(D528-D420&gt;=0,D528-D420,0)</f>
        <v>2378705.2800000003</v>
      </c>
      <c r="E636" s="51">
        <f t="shared" si="179"/>
        <v>0</v>
      </c>
      <c r="F636" s="52">
        <f t="shared" si="119"/>
        <v>0</v>
      </c>
    </row>
    <row r="637" spans="1:6" ht="12.75" customHeight="1" x14ac:dyDescent="0.2">
      <c r="A637" s="53">
        <v>92213</v>
      </c>
      <c r="B637" s="85" t="s">
        <v>1272</v>
      </c>
      <c r="C637" s="50" t="s">
        <v>1273</v>
      </c>
      <c r="D637" s="242">
        <v>385122.09</v>
      </c>
      <c r="E637" s="242">
        <v>0</v>
      </c>
      <c r="F637" s="52">
        <f t="shared" si="119"/>
        <v>0</v>
      </c>
    </row>
    <row r="638" spans="1:6" ht="12.75" customHeight="1" x14ac:dyDescent="0.2">
      <c r="A638" s="53">
        <v>92223</v>
      </c>
      <c r="B638" s="85" t="s">
        <v>1274</v>
      </c>
      <c r="C638" s="50" t="s">
        <v>1275</v>
      </c>
      <c r="D638" s="242">
        <v>0</v>
      </c>
      <c r="E638" s="242">
        <v>2024496.98</v>
      </c>
      <c r="F638" s="52" t="str">
        <f t="shared" si="119"/>
        <v>-</v>
      </c>
    </row>
    <row r="639" spans="1:6" ht="12.75" customHeight="1" x14ac:dyDescent="0.2">
      <c r="A639" s="53" t="s">
        <v>609</v>
      </c>
      <c r="B639" s="85" t="s">
        <v>1276</v>
      </c>
      <c r="C639" s="50" t="s">
        <v>1277</v>
      </c>
      <c r="D639" s="51">
        <f t="shared" ref="D639:E639" si="180">D412+D420</f>
        <v>10538664.040000001</v>
      </c>
      <c r="E639" s="51">
        <f t="shared" si="180"/>
        <v>14388261.939999999</v>
      </c>
      <c r="F639" s="52">
        <f t="shared" si="119"/>
        <v>136.52832925870553</v>
      </c>
    </row>
    <row r="640" spans="1:6" ht="12.75" customHeight="1" x14ac:dyDescent="0.2">
      <c r="A640" s="53" t="s">
        <v>609</v>
      </c>
      <c r="B640" s="85" t="s">
        <v>1278</v>
      </c>
      <c r="C640" s="50" t="s">
        <v>1279</v>
      </c>
      <c r="D640" s="51">
        <f t="shared" ref="D640:E640" si="181">D413+D528</f>
        <v>9774763.8399999999</v>
      </c>
      <c r="E640" s="51">
        <f t="shared" si="181"/>
        <v>13651982.959999999</v>
      </c>
      <c r="F640" s="52">
        <f t="shared" si="119"/>
        <v>139.66560403366225</v>
      </c>
    </row>
    <row r="641" spans="1:6" ht="12.75" customHeight="1" x14ac:dyDescent="0.2">
      <c r="A641" s="53" t="s">
        <v>609</v>
      </c>
      <c r="B641" s="85" t="s">
        <v>1280</v>
      </c>
      <c r="C641" s="50" t="s">
        <v>1281</v>
      </c>
      <c r="D641" s="51">
        <f t="shared" ref="D641:E641" si="182">IF(D639&gt;=D640,D639-D640,0)</f>
        <v>763900.20000000112</v>
      </c>
      <c r="E641" s="51">
        <f t="shared" si="182"/>
        <v>736278.98000000045</v>
      </c>
      <c r="F641" s="52">
        <f t="shared" si="119"/>
        <v>96.384184740362599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434851.16999999993</v>
      </c>
      <c r="F643" s="52" t="str">
        <f t="shared" si="119"/>
        <v>-</v>
      </c>
    </row>
    <row r="644" spans="1:6" ht="24" x14ac:dyDescent="0.2">
      <c r="A644" s="60" t="s">
        <v>1286</v>
      </c>
      <c r="B644" s="85" t="s">
        <v>1287</v>
      </c>
      <c r="C644" s="61" t="s">
        <v>1286</v>
      </c>
      <c r="D644" s="51">
        <f t="shared" ref="D644:E644" si="185">IF(D417-D416+D638-D637&gt;=0,D417-D416+D638-D637,0)</f>
        <v>329049.03000000009</v>
      </c>
      <c r="E644" s="51">
        <f t="shared" si="185"/>
        <v>0</v>
      </c>
      <c r="F644" s="52">
        <f t="shared" si="119"/>
        <v>0</v>
      </c>
    </row>
    <row r="645" spans="1:6" ht="24" x14ac:dyDescent="0.2">
      <c r="A645" s="53" t="s">
        <v>609</v>
      </c>
      <c r="B645" s="85" t="s">
        <v>1288</v>
      </c>
      <c r="C645" s="50" t="s">
        <v>1289</v>
      </c>
      <c r="D645" s="51">
        <f t="shared" ref="D645:E645" si="186">IF(D641+D643-D642-D644&gt;=0,D641+D643-D642-D644,0)</f>
        <v>434851.17000000103</v>
      </c>
      <c r="E645" s="51">
        <f t="shared" si="186"/>
        <v>1171130.1500000004</v>
      </c>
      <c r="F645" s="52">
        <f t="shared" si="119"/>
        <v>269.31746555953788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34.92</v>
      </c>
      <c r="E647" s="243">
        <v>34.92</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312916.53000000003</v>
      </c>
      <c r="E649" s="242">
        <v>780354.08</v>
      </c>
      <c r="F649" s="52">
        <f t="shared" ref="F649:F724" si="188">IF(D649&lt;&gt;0,IF(E649/D649&gt;=100,"&gt;&gt;100",E649/D649*100),"-")</f>
        <v>249.3809067868674</v>
      </c>
    </row>
    <row r="650" spans="1:6" ht="12.75" customHeight="1" x14ac:dyDescent="0.2">
      <c r="A650" s="53" t="s">
        <v>1297</v>
      </c>
      <c r="B650" s="85" t="s">
        <v>1298</v>
      </c>
      <c r="C650" s="50" t="s">
        <v>1297</v>
      </c>
      <c r="D650" s="242">
        <v>12637550.76</v>
      </c>
      <c r="E650" s="242">
        <v>19073540.809999999</v>
      </c>
      <c r="F650" s="52">
        <f t="shared" si="188"/>
        <v>150.92751097286194</v>
      </c>
    </row>
    <row r="651" spans="1:6" ht="12.75" customHeight="1" x14ac:dyDescent="0.2">
      <c r="A651" s="53" t="s">
        <v>1299</v>
      </c>
      <c r="B651" s="85" t="s">
        <v>1300</v>
      </c>
      <c r="C651" s="50" t="s">
        <v>1299</v>
      </c>
      <c r="D651" s="242">
        <v>12170113.210000001</v>
      </c>
      <c r="E651" s="242">
        <v>18023581.91</v>
      </c>
      <c r="F651" s="52">
        <f t="shared" si="188"/>
        <v>148.09707682250885</v>
      </c>
    </row>
    <row r="652" spans="1:6" ht="24" x14ac:dyDescent="0.2">
      <c r="A652" s="53">
        <v>11</v>
      </c>
      <c r="B652" s="85" t="s">
        <v>1301</v>
      </c>
      <c r="C652" s="50" t="s">
        <v>1302</v>
      </c>
      <c r="D652" s="51">
        <f t="shared" ref="D652:E652" si="189">+D649+D650-D651</f>
        <v>780354.07999999821</v>
      </c>
      <c r="E652" s="51">
        <f t="shared" si="189"/>
        <v>1830312.9799999967</v>
      </c>
      <c r="F652" s="52">
        <f t="shared" si="188"/>
        <v>234.54903702175821</v>
      </c>
    </row>
    <row r="653" spans="1:6" ht="24" x14ac:dyDescent="0.2">
      <c r="A653" s="53" t="s">
        <v>609</v>
      </c>
      <c r="B653" s="85" t="s">
        <v>1303</v>
      </c>
      <c r="C653" s="50" t="s">
        <v>1304</v>
      </c>
      <c r="D653" s="262">
        <v>47</v>
      </c>
      <c r="E653" s="262">
        <v>54</v>
      </c>
      <c r="F653" s="52">
        <f t="shared" si="188"/>
        <v>114.89361702127661</v>
      </c>
    </row>
    <row r="654" spans="1:6" ht="24" x14ac:dyDescent="0.2">
      <c r="A654" s="53" t="s">
        <v>609</v>
      </c>
      <c r="B654" s="85" t="s">
        <v>1305</v>
      </c>
      <c r="C654" s="50" t="s">
        <v>1306</v>
      </c>
      <c r="D654" s="262">
        <v>40</v>
      </c>
      <c r="E654" s="262">
        <v>45</v>
      </c>
      <c r="F654" s="52">
        <f t="shared" si="188"/>
        <v>112.5</v>
      </c>
    </row>
    <row r="655" spans="1:6" ht="12.75" customHeight="1" x14ac:dyDescent="0.2">
      <c r="A655" s="53" t="s">
        <v>609</v>
      </c>
      <c r="B655" s="85" t="s">
        <v>1307</v>
      </c>
      <c r="C655" s="50" t="s">
        <v>1308</v>
      </c>
      <c r="D655" s="262">
        <v>44</v>
      </c>
      <c r="E655" s="262">
        <v>52</v>
      </c>
      <c r="F655" s="52">
        <f t="shared" si="188"/>
        <v>118.18181818181819</v>
      </c>
    </row>
    <row r="656" spans="1:6" ht="12.75" customHeight="1" x14ac:dyDescent="0.2">
      <c r="A656" s="53" t="s">
        <v>609</v>
      </c>
      <c r="B656" s="85" t="s">
        <v>1309</v>
      </c>
      <c r="C656" s="50" t="s">
        <v>1310</v>
      </c>
      <c r="D656" s="262">
        <v>36</v>
      </c>
      <c r="E656" s="262">
        <v>37</v>
      </c>
      <c r="F656" s="52">
        <f t="shared" si="188"/>
        <v>102.77777777777777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929.24</v>
      </c>
      <c r="E660" s="242">
        <v>0</v>
      </c>
      <c r="F660" s="52">
        <f t="shared" si="188"/>
        <v>0</v>
      </c>
    </row>
    <row r="661" spans="1:6" ht="12.75" customHeight="1" x14ac:dyDescent="0.2">
      <c r="A661" s="53">
        <v>63311</v>
      </c>
      <c r="B661" s="85" t="s">
        <v>1320</v>
      </c>
      <c r="C661" s="50" t="s">
        <v>1321</v>
      </c>
      <c r="D661" s="242">
        <v>26544.560000000001</v>
      </c>
      <c r="E661" s="242">
        <v>70171.850000000006</v>
      </c>
      <c r="F661" s="52">
        <f t="shared" si="188"/>
        <v>264.35491867260185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2633.9</v>
      </c>
      <c r="E663" s="242">
        <v>2656.95</v>
      </c>
      <c r="F663" s="52">
        <f t="shared" si="188"/>
        <v>100.87512813698316</v>
      </c>
    </row>
    <row r="664" spans="1:6" ht="12.75" customHeight="1" x14ac:dyDescent="0.2">
      <c r="A664" s="53">
        <v>63314</v>
      </c>
      <c r="B664" s="85" t="s">
        <v>1326</v>
      </c>
      <c r="C664" s="50" t="s">
        <v>1327</v>
      </c>
      <c r="D664" s="242">
        <v>2770.93</v>
      </c>
      <c r="E664" s="242">
        <v>3793.61</v>
      </c>
      <c r="F664" s="52">
        <f t="shared" si="188"/>
        <v>136.90746428094539</v>
      </c>
    </row>
    <row r="665" spans="1:6" ht="12.75" customHeight="1" x14ac:dyDescent="0.2">
      <c r="A665" s="53">
        <v>63321</v>
      </c>
      <c r="B665" s="85" t="s">
        <v>1328</v>
      </c>
      <c r="C665" s="50" t="s">
        <v>1329</v>
      </c>
      <c r="D665" s="242">
        <v>593892.16</v>
      </c>
      <c r="E665" s="242">
        <v>578893.66</v>
      </c>
      <c r="F665" s="52">
        <f t="shared" si="188"/>
        <v>97.474541505986551</v>
      </c>
    </row>
    <row r="666" spans="1:6" ht="12.75" customHeight="1" x14ac:dyDescent="0.2">
      <c r="A666" s="53">
        <v>63322</v>
      </c>
      <c r="B666" s="85" t="s">
        <v>1330</v>
      </c>
      <c r="C666" s="50" t="s">
        <v>1331</v>
      </c>
      <c r="D666" s="242">
        <v>34715.31</v>
      </c>
      <c r="E666" s="242">
        <v>35000</v>
      </c>
      <c r="F666" s="52">
        <f t="shared" si="188"/>
        <v>100.82007045306524</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50200.46</v>
      </c>
      <c r="E673" s="242">
        <v>212930.86</v>
      </c>
      <c r="F673" s="52">
        <f t="shared" si="188"/>
        <v>424.1611730251077</v>
      </c>
    </row>
    <row r="674" spans="1:6" ht="24" x14ac:dyDescent="0.2">
      <c r="A674" s="53">
        <v>63426</v>
      </c>
      <c r="B674" s="232" t="s">
        <v>1346</v>
      </c>
      <c r="C674" s="50" t="s">
        <v>1347</v>
      </c>
      <c r="D674" s="242">
        <v>0</v>
      </c>
      <c r="E674" s="242">
        <v>57137.16</v>
      </c>
      <c r="F674" s="52" t="str">
        <f t="shared" si="188"/>
        <v>-</v>
      </c>
    </row>
    <row r="675" spans="1:6" ht="24" x14ac:dyDescent="0.2">
      <c r="A675" s="53">
        <v>63612</v>
      </c>
      <c r="B675" s="232" t="s">
        <v>1348</v>
      </c>
      <c r="C675" s="50" t="s">
        <v>1349</v>
      </c>
      <c r="D675" s="242">
        <v>4008.23</v>
      </c>
      <c r="E675" s="242">
        <v>3114.04</v>
      </c>
      <c r="F675" s="52">
        <f t="shared" si="188"/>
        <v>77.691150457932807</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2919.9</v>
      </c>
      <c r="E677" s="242">
        <v>6014.17</v>
      </c>
      <c r="F677" s="52">
        <f t="shared" si="188"/>
        <v>205.97177985547449</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50906.05</v>
      </c>
      <c r="E694" s="242">
        <v>106382.3</v>
      </c>
      <c r="F694" s="52">
        <f t="shared" si="188"/>
        <v>208.97771482957327</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1536936.58</v>
      </c>
      <c r="E698" s="242">
        <v>2490899.2599999998</v>
      </c>
      <c r="F698" s="52">
        <f t="shared" si="188"/>
        <v>162.06909851804033</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108689.48</v>
      </c>
      <c r="E710" s="242">
        <v>117054.33</v>
      </c>
      <c r="F710" s="52">
        <f t="shared" si="188"/>
        <v>107.69609901528649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7309.19</v>
      </c>
      <c r="E712" s="242">
        <v>4502.3</v>
      </c>
      <c r="F712" s="52">
        <f t="shared" si="188"/>
        <v>61.597796746287905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1592.67</v>
      </c>
      <c r="E717" s="242">
        <v>1876.79</v>
      </c>
      <c r="F717" s="52">
        <f t="shared" si="188"/>
        <v>117.83922595390131</v>
      </c>
    </row>
    <row r="718" spans="1:6" ht="12.75" customHeight="1" x14ac:dyDescent="0.2">
      <c r="A718" s="53">
        <v>32121</v>
      </c>
      <c r="B718" s="85" t="s">
        <v>1416</v>
      </c>
      <c r="C718" s="50" t="s">
        <v>1417</v>
      </c>
      <c r="D718" s="242">
        <v>38333.67</v>
      </c>
      <c r="E718" s="242">
        <v>49869.279999999999</v>
      </c>
      <c r="F718" s="52">
        <f t="shared" si="188"/>
        <v>130.09263136036807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10117.06</v>
      </c>
      <c r="E720" s="242">
        <v>12410.05</v>
      </c>
      <c r="F720" s="52">
        <f t="shared" si="188"/>
        <v>122.66458832902048</v>
      </c>
    </row>
    <row r="721" spans="1:6" ht="12.75" customHeight="1" x14ac:dyDescent="0.2">
      <c r="A721" s="53" t="s">
        <v>1422</v>
      </c>
      <c r="B721" s="85" t="s">
        <v>1423</v>
      </c>
      <c r="C721" s="50" t="s">
        <v>1422</v>
      </c>
      <c r="D721" s="242">
        <v>54976.2</v>
      </c>
      <c r="E721" s="242">
        <v>46527.51</v>
      </c>
      <c r="F721" s="52">
        <f t="shared" si="188"/>
        <v>84.632095343075747</v>
      </c>
    </row>
    <row r="722" spans="1:6" ht="12.75" customHeight="1" x14ac:dyDescent="0.2">
      <c r="A722" s="53" t="s">
        <v>1424</v>
      </c>
      <c r="B722" s="85" t="s">
        <v>1425</v>
      </c>
      <c r="C722" s="50" t="s">
        <v>1424</v>
      </c>
      <c r="D722" s="242">
        <v>4111.7</v>
      </c>
      <c r="E722" s="242">
        <v>3863.3</v>
      </c>
      <c r="F722" s="52">
        <f t="shared" si="188"/>
        <v>93.95870321278305</v>
      </c>
    </row>
    <row r="723" spans="1:6" ht="12.75" customHeight="1" x14ac:dyDescent="0.2">
      <c r="A723" s="53" t="s">
        <v>1426</v>
      </c>
      <c r="B723" s="85" t="s">
        <v>1427</v>
      </c>
      <c r="C723" s="50" t="s">
        <v>1426</v>
      </c>
      <c r="D723" s="242">
        <v>3389.54</v>
      </c>
      <c r="E723" s="242">
        <v>4268.46</v>
      </c>
      <c r="F723" s="52">
        <f t="shared" si="188"/>
        <v>125.93036223204328</v>
      </c>
    </row>
    <row r="724" spans="1:6" ht="12.75" customHeight="1" x14ac:dyDescent="0.2">
      <c r="A724" s="53" t="s">
        <v>1428</v>
      </c>
      <c r="B724" s="85" t="s">
        <v>1429</v>
      </c>
      <c r="C724" s="50" t="s">
        <v>1428</v>
      </c>
      <c r="D724" s="242">
        <v>95560.42</v>
      </c>
      <c r="E724" s="242">
        <v>31853.439999999999</v>
      </c>
      <c r="F724" s="52">
        <f t="shared" si="188"/>
        <v>33.333298451388139</v>
      </c>
    </row>
    <row r="725" spans="1:6" ht="12.75" customHeight="1" x14ac:dyDescent="0.2">
      <c r="A725" s="53">
        <v>32911</v>
      </c>
      <c r="B725" s="85" t="s">
        <v>1430</v>
      </c>
      <c r="C725" s="50" t="s">
        <v>1431</v>
      </c>
      <c r="D725" s="242">
        <v>9300.36</v>
      </c>
      <c r="E725" s="242">
        <v>7869.41</v>
      </c>
      <c r="F725" s="52">
        <f t="shared" ref="F725:F979" si="190">IF(D725&lt;&gt;0,IF(E725/D725&gt;=100,"&gt;&gt;100",E725/D725*100),"-")</f>
        <v>84.614036445901007</v>
      </c>
    </row>
    <row r="726" spans="1:6" ht="12.75" customHeight="1" x14ac:dyDescent="0.2">
      <c r="A726" s="53" t="s">
        <v>1432</v>
      </c>
      <c r="B726" s="85" t="s">
        <v>1433</v>
      </c>
      <c r="C726" s="50" t="s">
        <v>1432</v>
      </c>
      <c r="D726" s="242">
        <v>3530.32</v>
      </c>
      <c r="E726" s="242">
        <v>3221.72</v>
      </c>
      <c r="F726" s="52">
        <f t="shared" si="190"/>
        <v>91.258582791361675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28346.41</v>
      </c>
      <c r="E742" s="242">
        <v>24191.8</v>
      </c>
      <c r="F742" s="52">
        <f t="shared" si="190"/>
        <v>85.343435024047125</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44198.69</v>
      </c>
      <c r="E759" s="242">
        <v>25824</v>
      </c>
      <c r="F759" s="52">
        <f t="shared" si="190"/>
        <v>58.427071028575725</v>
      </c>
    </row>
    <row r="760" spans="1:6" ht="12.75" customHeight="1" x14ac:dyDescent="0.2">
      <c r="A760" s="53">
        <v>35232</v>
      </c>
      <c r="B760" s="85" t="s">
        <v>1500</v>
      </c>
      <c r="C760" s="50" t="s">
        <v>1501</v>
      </c>
      <c r="D760" s="242">
        <v>33717.86</v>
      </c>
      <c r="E760" s="242">
        <v>62494.78</v>
      </c>
      <c r="F760" s="52">
        <f t="shared" si="190"/>
        <v>185.34622304025226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6754.15</v>
      </c>
      <c r="E762" s="242">
        <v>7934.5</v>
      </c>
      <c r="F762" s="52">
        <f t="shared" si="190"/>
        <v>117.47592221078892</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557.44000000000005</v>
      </c>
      <c r="E765" s="242">
        <v>0</v>
      </c>
      <c r="F765" s="52">
        <f t="shared" si="190"/>
        <v>0</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1990.84</v>
      </c>
      <c r="E767" s="242">
        <v>0</v>
      </c>
      <c r="F767" s="52">
        <f t="shared" si="190"/>
        <v>0</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39651.01</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69817.34</v>
      </c>
      <c r="E816" s="242">
        <v>79345.87</v>
      </c>
      <c r="F816" s="52">
        <f t="shared" si="190"/>
        <v>113.6477986700725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91976.91</v>
      </c>
      <c r="E819" s="242">
        <v>82024.5</v>
      </c>
      <c r="F819" s="52">
        <f t="shared" si="190"/>
        <v>89.179447319984988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55345.41</v>
      </c>
      <c r="E821" s="242">
        <v>52527.23</v>
      </c>
      <c r="F821" s="52">
        <f t="shared" si="190"/>
        <v>94.908014955531101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93832.99</v>
      </c>
      <c r="E823" s="242">
        <v>92284.83</v>
      </c>
      <c r="F823" s="52">
        <f t="shared" si="190"/>
        <v>98.350089877771126</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7777.29</v>
      </c>
      <c r="E828" s="242">
        <v>11383.65</v>
      </c>
      <c r="F828" s="52">
        <f t="shared" si="190"/>
        <v>146.37039380041119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25235.38</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400000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530891.23</v>
      </c>
      <c r="E953" s="242">
        <v>0</v>
      </c>
      <c r="F953" s="52">
        <f t="shared" si="190"/>
        <v>0</v>
      </c>
    </row>
    <row r="954" spans="1:6" ht="24" x14ac:dyDescent="0.2">
      <c r="A954" s="53">
        <v>54432</v>
      </c>
      <c r="B954" s="85" t="s">
        <v>1887</v>
      </c>
      <c r="C954" s="50" t="s">
        <v>1888</v>
      </c>
      <c r="D954" s="242">
        <v>345070.49</v>
      </c>
      <c r="E954" s="242">
        <v>237573.84</v>
      </c>
      <c r="F954" s="52">
        <f t="shared" si="190"/>
        <v>68.847915682387097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70020.740000000005</v>
      </c>
      <c r="E968" s="242">
        <v>0</v>
      </c>
      <c r="F968" s="52">
        <f t="shared" si="190"/>
        <v>0</v>
      </c>
    </row>
    <row r="969" spans="1:6" ht="12.75" customHeight="1" x14ac:dyDescent="0.2">
      <c r="A969" s="53">
        <v>54712</v>
      </c>
      <c r="B969" s="85" t="s">
        <v>1917</v>
      </c>
      <c r="C969" s="50" t="s">
        <v>1918</v>
      </c>
      <c r="D969" s="242">
        <v>132722.81</v>
      </c>
      <c r="E969" s="242">
        <v>0</v>
      </c>
      <c r="F969" s="52">
        <f t="shared" si="190"/>
        <v>0</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B252" sqref="B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49176522.909999996</v>
      </c>
      <c r="E6" s="229">
        <f t="shared" si="0"/>
        <v>55051538.120000005</v>
      </c>
      <c r="F6" s="230">
        <f t="shared" ref="F6:F260" si="1">IF(D6&gt;0,IF(E6/D6&gt;=100,"&gt;&gt;100",E6/D6*100),"-")</f>
        <v>111.94678855345694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39566369</v>
      </c>
      <c r="E7" s="104">
        <f t="shared" si="2"/>
        <v>44256690.020000003</v>
      </c>
      <c r="F7" s="93">
        <f t="shared" si="1"/>
        <v>111.85431248442332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9368444.5500000007</v>
      </c>
      <c r="E8" s="104">
        <f>E9+E10-E11</f>
        <v>9972492.3399999999</v>
      </c>
      <c r="F8" s="93">
        <f t="shared" si="1"/>
        <v>106.4476849574778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9356681.4600000009</v>
      </c>
      <c r="E9" s="247">
        <v>9941866.75</v>
      </c>
      <c r="F9" s="93">
        <f t="shared" si="1"/>
        <v>106.2541969874862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11763.09</v>
      </c>
      <c r="E10" s="247">
        <v>30625.59</v>
      </c>
      <c r="F10" s="93">
        <f t="shared" si="1"/>
        <v>260.35327452225567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29847713.920000002</v>
      </c>
      <c r="E12" s="104">
        <f t="shared" si="3"/>
        <v>29363049.210000001</v>
      </c>
      <c r="F12" s="93">
        <f t="shared" si="1"/>
        <v>98.376208270760586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27134119.75</v>
      </c>
      <c r="E13" s="104">
        <f t="shared" si="4"/>
        <v>27277152.390000001</v>
      </c>
      <c r="F13" s="93">
        <f t="shared" si="1"/>
        <v>100.52713204378041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10768488.92</v>
      </c>
      <c r="E15" s="247">
        <v>10814416.300000001</v>
      </c>
      <c r="F15" s="93">
        <f t="shared" si="1"/>
        <v>100.42649790830636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12519368.310000001</v>
      </c>
      <c r="E16" s="247">
        <v>13253936.58</v>
      </c>
      <c r="F16" s="93">
        <f t="shared" si="1"/>
        <v>105.86745474540639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12867496.48</v>
      </c>
      <c r="E17" s="247">
        <v>13358164.119999999</v>
      </c>
      <c r="F17" s="93">
        <f t="shared" si="1"/>
        <v>103.81323313950499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9021233.9600000009</v>
      </c>
      <c r="E18" s="247">
        <v>10149364.609999999</v>
      </c>
      <c r="F18" s="93">
        <f t="shared" si="1"/>
        <v>112.50528092943948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1288955.98</v>
      </c>
      <c r="E19" s="104">
        <f t="shared" si="5"/>
        <v>1192958.7300000002</v>
      </c>
      <c r="F19" s="93">
        <f t="shared" si="1"/>
        <v>92.552325177156177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729334.42</v>
      </c>
      <c r="E20" s="247">
        <v>756318.28</v>
      </c>
      <c r="F20" s="93">
        <f t="shared" si="1"/>
        <v>103.69979247654319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17677.16</v>
      </c>
      <c r="E21" s="247">
        <v>17677.16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15437.33</v>
      </c>
      <c r="E22" s="247">
        <v>15437.33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20143.59</v>
      </c>
      <c r="E25" s="247">
        <v>21843.59</v>
      </c>
      <c r="F25" s="93">
        <f t="shared" si="1"/>
        <v>108.43940926120914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1526482.23</v>
      </c>
      <c r="E26" s="247">
        <v>1681467.78</v>
      </c>
      <c r="F26" s="93">
        <f t="shared" si="1"/>
        <v>110.15311852008915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1020118.75</v>
      </c>
      <c r="E28" s="247">
        <v>1299785.4099999999</v>
      </c>
      <c r="F28" s="93">
        <f t="shared" si="1"/>
        <v>127.41510829008877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33476.92</v>
      </c>
      <c r="E29" s="104">
        <f t="shared" si="6"/>
        <v>42019.75</v>
      </c>
      <c r="F29" s="93">
        <f t="shared" si="1"/>
        <v>125.51856622413294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106091.54</v>
      </c>
      <c r="E30" s="247">
        <v>125991.44</v>
      </c>
      <c r="F30" s="93">
        <f t="shared" si="1"/>
        <v>118.75729205175078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72614.62</v>
      </c>
      <c r="E34" s="247">
        <v>83971.69</v>
      </c>
      <c r="F34" s="93">
        <f t="shared" si="1"/>
        <v>115.64019752496124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369274.79000000004</v>
      </c>
      <c r="E35" s="104">
        <f t="shared" si="7"/>
        <v>407050</v>
      </c>
      <c r="F35" s="93">
        <f t="shared" si="1"/>
        <v>110.22956644291911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204831.66</v>
      </c>
      <c r="E36" s="247">
        <v>212455.73</v>
      </c>
      <c r="F36" s="93">
        <f t="shared" si="1"/>
        <v>103.72211502850683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159701.26</v>
      </c>
      <c r="E37" s="247">
        <v>189852.4</v>
      </c>
      <c r="F37" s="93">
        <f t="shared" si="1"/>
        <v>118.87971328466662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2883.75</v>
      </c>
      <c r="E38" s="247">
        <v>2883.75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1858.12</v>
      </c>
      <c r="E39" s="247">
        <v>1858.12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1021886.48</v>
      </c>
      <c r="E45" s="104">
        <f t="shared" si="9"/>
        <v>443868.33999999985</v>
      </c>
      <c r="F45" s="93">
        <f t="shared" si="1"/>
        <v>43.436169152565739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96531.76</v>
      </c>
      <c r="E47" s="247">
        <v>96531.76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8820.7000000000007</v>
      </c>
      <c r="E48" s="247">
        <v>8895.5499999999993</v>
      </c>
      <c r="F48" s="93">
        <f t="shared" si="1"/>
        <v>100.84857210878953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3166044.35</v>
      </c>
      <c r="E49" s="247">
        <v>3348765.13</v>
      </c>
      <c r="F49" s="93">
        <f t="shared" si="1"/>
        <v>105.7712640696268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2249510.33</v>
      </c>
      <c r="E50" s="247">
        <v>3010324.1</v>
      </c>
      <c r="F50" s="93">
        <f t="shared" si="1"/>
        <v>133.82130590171596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4379.8500000000004</v>
      </c>
      <c r="E51" s="247">
        <v>4379.8500000000004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258.80999999999767</v>
      </c>
      <c r="E52" s="104">
        <f t="shared" si="10"/>
        <v>258.80999999999767</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47917.68</v>
      </c>
      <c r="E54" s="247">
        <v>49856.67</v>
      </c>
      <c r="F54" s="93">
        <f t="shared" si="1"/>
        <v>104.04650225136108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47658.87</v>
      </c>
      <c r="E55" s="247">
        <v>49597.86</v>
      </c>
      <c r="F55" s="93">
        <f t="shared" si="1"/>
        <v>104.06847665502769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345571.87</v>
      </c>
      <c r="E56" s="104">
        <f t="shared" si="11"/>
        <v>4916509.8099999996</v>
      </c>
      <c r="F56" s="93">
        <f t="shared" si="1"/>
        <v>1422.717019762054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314216.11</v>
      </c>
      <c r="E57" s="247">
        <v>4885154.05</v>
      </c>
      <c r="F57" s="93">
        <f t="shared" si="1"/>
        <v>1554.7115168601636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31355.759999999998</v>
      </c>
      <c r="E62" s="247">
        <v>31355.759999999998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9610153.9100000001</v>
      </c>
      <c r="E68" s="104">
        <f t="shared" si="13"/>
        <v>10794848.1</v>
      </c>
      <c r="F68" s="93">
        <f t="shared" si="1"/>
        <v>112.32752566810869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780354.08</v>
      </c>
      <c r="E69" s="104">
        <f t="shared" si="14"/>
        <v>1830312.98</v>
      </c>
      <c r="F69" s="93">
        <f t="shared" si="1"/>
        <v>234.54903702175812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780354.08</v>
      </c>
      <c r="E70" s="104">
        <f t="shared" si="15"/>
        <v>1830184.6</v>
      </c>
      <c r="F70" s="93">
        <f t="shared" si="1"/>
        <v>234.53258551553935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780354.08</v>
      </c>
      <c r="E72" s="247">
        <v>1830184.6</v>
      </c>
      <c r="F72" s="93">
        <f t="shared" si="1"/>
        <v>234.53258551553935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128.38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46293.67</v>
      </c>
      <c r="E78" s="104">
        <f>E79+SUM(E82:E84)-E85+E86</f>
        <v>48121.7</v>
      </c>
      <c r="F78" s="93">
        <f t="shared" si="1"/>
        <v>103.94876880575681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2346.41</v>
      </c>
      <c r="E84" s="247">
        <v>1.52</v>
      </c>
      <c r="F84" s="93">
        <f t="shared" si="1"/>
        <v>6.4779812564726549E-2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43947.26</v>
      </c>
      <c r="E86" s="247">
        <v>48120.18</v>
      </c>
      <c r="F86" s="93">
        <f t="shared" si="1"/>
        <v>109.49529049137534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7429132.6600000001</v>
      </c>
      <c r="E134" s="104">
        <f t="shared" si="23"/>
        <v>7429132.6600000001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7429132.6600000001</v>
      </c>
      <c r="E135" s="104">
        <f t="shared" si="24"/>
        <v>7429132.6600000001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7429132.6600000001</v>
      </c>
      <c r="E139" s="247">
        <v>7429132.6600000001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1171254.4099999999</v>
      </c>
      <c r="E146" s="104">
        <f t="shared" si="26"/>
        <v>1350188.13</v>
      </c>
      <c r="F146" s="93">
        <f t="shared" si="1"/>
        <v>115.2771010697838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666621.88</v>
      </c>
      <c r="E147" s="247">
        <v>703201.35</v>
      </c>
      <c r="F147" s="93">
        <f t="shared" si="1"/>
        <v>105.48728913608416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354295.22</v>
      </c>
      <c r="E158" s="247">
        <v>372913.13</v>
      </c>
      <c r="F158" s="93">
        <f t="shared" si="1"/>
        <v>105.25491424919593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1961106.48</v>
      </c>
      <c r="E159" s="247">
        <v>1933357.52</v>
      </c>
      <c r="F159" s="93">
        <f t="shared" si="1"/>
        <v>98.585035525454998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1341.38</v>
      </c>
      <c r="E160" s="247">
        <v>951.19</v>
      </c>
      <c r="F160" s="93">
        <f t="shared" si="1"/>
        <v>70.911300302673368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424.71</v>
      </c>
      <c r="E162" s="247">
        <v>1963.98</v>
      </c>
      <c r="F162" s="93">
        <f t="shared" si="1"/>
        <v>462.42848061029883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1812535.26</v>
      </c>
      <c r="E163" s="247">
        <v>1662199.04</v>
      </c>
      <c r="F163" s="93">
        <f t="shared" si="1"/>
        <v>91.705749216707659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183084.17</v>
      </c>
      <c r="E164" s="104">
        <f t="shared" si="28"/>
        <v>137057.71</v>
      </c>
      <c r="F164" s="93">
        <f t="shared" si="1"/>
        <v>74.860491761794577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183084.17</v>
      </c>
      <c r="E165" s="247">
        <v>137057.71</v>
      </c>
      <c r="F165" s="93">
        <f t="shared" si="1"/>
        <v>74.860491761794577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34.92</v>
      </c>
      <c r="E170" s="104">
        <f t="shared" si="29"/>
        <v>34.92</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34.92</v>
      </c>
      <c r="E171" s="247">
        <v>34.92</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49176522.910000004</v>
      </c>
      <c r="E175" s="104">
        <f t="shared" si="30"/>
        <v>55051538.119999997</v>
      </c>
      <c r="F175" s="93">
        <f t="shared" si="1"/>
        <v>111.9467885534569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2592696.81</v>
      </c>
      <c r="E176" s="104">
        <f t="shared" si="31"/>
        <v>3059076.6799999997</v>
      </c>
      <c r="F176" s="93">
        <f t="shared" si="1"/>
        <v>117.98821475003088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283663.92</v>
      </c>
      <c r="E177" s="104">
        <f t="shared" si="32"/>
        <v>399698.77</v>
      </c>
      <c r="F177" s="93">
        <f t="shared" si="1"/>
        <v>140.90574860560343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131522.5</v>
      </c>
      <c r="E179" s="247">
        <v>222488.52</v>
      </c>
      <c r="F179" s="93">
        <f t="shared" si="1"/>
        <v>169.16384649014427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152133.06</v>
      </c>
      <c r="E188" s="247">
        <v>177210.25</v>
      </c>
      <c r="F188" s="93">
        <f t="shared" si="1"/>
        <v>116.48372155269868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164263.06</v>
      </c>
      <c r="E189" s="247">
        <v>352181.91</v>
      </c>
      <c r="F189" s="93">
        <f t="shared" si="1"/>
        <v>214.40116237941749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2144769.83</v>
      </c>
      <c r="E206" s="104">
        <f t="shared" si="37"/>
        <v>2307196</v>
      </c>
      <c r="F206" s="93">
        <f t="shared" si="1"/>
        <v>107.57312825497922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2144769.83</v>
      </c>
      <c r="E207" s="104">
        <f t="shared" si="38"/>
        <v>2307196</v>
      </c>
      <c r="F207" s="93">
        <f t="shared" si="1"/>
        <v>107.57312825497922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400000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1930121.44</v>
      </c>
      <c r="E212" s="247">
        <v>1692547.6</v>
      </c>
      <c r="F212" s="93">
        <f t="shared" si="1"/>
        <v>87.691249106066621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214648.39</v>
      </c>
      <c r="E217" s="247">
        <v>214648.4</v>
      </c>
      <c r="F217" s="93">
        <f t="shared" si="1"/>
        <v>100.00000465878173</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46583826.100000001</v>
      </c>
      <c r="E237" s="104">
        <f t="shared" si="41"/>
        <v>51992461.439999998</v>
      </c>
      <c r="F237" s="93">
        <f t="shared" si="1"/>
        <v>111.61054338557217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45001258</v>
      </c>
      <c r="E238" s="104">
        <f t="shared" si="42"/>
        <v>49529152.869999997</v>
      </c>
      <c r="F238" s="93">
        <f t="shared" si="1"/>
        <v>110.06170731938205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47147777.049999997</v>
      </c>
      <c r="E239" s="104">
        <f t="shared" si="43"/>
        <v>51838098.079999998</v>
      </c>
      <c r="F239" s="93">
        <f t="shared" si="1"/>
        <v>109.94812761803369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47106370.649999999</v>
      </c>
      <c r="E240" s="247">
        <v>51804237.009999998</v>
      </c>
      <c r="F240" s="93">
        <f t="shared" si="1"/>
        <v>109.972889643537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41406.400000000001</v>
      </c>
      <c r="E241" s="247">
        <v>33861.07</v>
      </c>
      <c r="F241" s="93">
        <f t="shared" si="1"/>
        <v>81.777382240426604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2146519.0499999998</v>
      </c>
      <c r="E242" s="104">
        <f t="shared" si="44"/>
        <v>2308945.21</v>
      </c>
      <c r="F242" s="93">
        <f t="shared" si="1"/>
        <v>107.56695637059453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214648.39</v>
      </c>
      <c r="E243" s="247">
        <v>614648.39</v>
      </c>
      <c r="F243" s="93">
        <f t="shared" si="1"/>
        <v>286.3512696275057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1931870.66</v>
      </c>
      <c r="E244" s="247">
        <v>1694296.82</v>
      </c>
      <c r="F244" s="93">
        <f t="shared" si="1"/>
        <v>87.70239411369289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434851.16999999993</v>
      </c>
      <c r="E245" s="104">
        <f t="shared" si="45"/>
        <v>1171130.1499999994</v>
      </c>
      <c r="F245" s="93">
        <f t="shared" si="1"/>
        <v>269.31746555953839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5324082.92</v>
      </c>
      <c r="E246" s="104">
        <f t="shared" si="46"/>
        <v>8013761.21</v>
      </c>
      <c r="F246" s="93">
        <f t="shared" si="1"/>
        <v>150.519090901011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5324082.92</v>
      </c>
      <c r="E247" s="247">
        <v>8013761.21</v>
      </c>
      <c r="F247" s="93">
        <f t="shared" si="1"/>
        <v>150.519090901011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4889231.75</v>
      </c>
      <c r="E250" s="104">
        <f t="shared" si="47"/>
        <v>6842631.0600000005</v>
      </c>
      <c r="F250" s="93">
        <f t="shared" si="1"/>
        <v>139.9530930396171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2864734.97</v>
      </c>
      <c r="E252" s="247">
        <v>6222162.4000000004</v>
      </c>
      <c r="F252" s="93">
        <f t="shared" si="1"/>
        <v>217.19853547220112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2024496.78</v>
      </c>
      <c r="E253" s="247">
        <v>620468.66</v>
      </c>
      <c r="F253" s="93">
        <f t="shared" si="1"/>
        <v>30.648043806718235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43025.55</v>
      </c>
      <c r="E254" s="247">
        <v>43025.55</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1146951.3999999999</v>
      </c>
      <c r="E255" s="247">
        <v>1334202.0900000001</v>
      </c>
      <c r="F255" s="93">
        <f t="shared" si="1"/>
        <v>116.325948074173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43791.08</v>
      </c>
      <c r="E256" s="247">
        <v>1001.88</v>
      </c>
      <c r="F256" s="93">
        <f t="shared" si="1"/>
        <v>2.2878631904031597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5698148.0199999996</v>
      </c>
      <c r="E259" s="104">
        <f t="shared" si="49"/>
        <v>6446723.29</v>
      </c>
      <c r="F259" s="93">
        <f t="shared" si="1"/>
        <v>113.13716785475853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5698148.0199999996</v>
      </c>
      <c r="E260" s="248">
        <v>6446723.29</v>
      </c>
      <c r="F260" s="97">
        <f t="shared" si="1"/>
        <v>113.13716785475853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2742458.19</v>
      </c>
      <c r="E264" s="247">
        <v>2812132.15</v>
      </c>
      <c r="F264" s="93">
        <f t="shared" si="50"/>
        <v>102.54056598762587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241331.48</v>
      </c>
      <c r="E265" s="247">
        <v>200255.02</v>
      </c>
      <c r="F265" s="93">
        <f t="shared" si="50"/>
        <v>82.979236691375689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40504.53</v>
      </c>
      <c r="E266" s="247">
        <v>39349.14</v>
      </c>
      <c r="F266" s="93">
        <f t="shared" si="50"/>
        <v>97.147504242118117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142579.64000000001</v>
      </c>
      <c r="E267" s="247">
        <v>97708.57</v>
      </c>
      <c r="F267" s="93">
        <f t="shared" si="50"/>
        <v>68.529118182652155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524.49</v>
      </c>
      <c r="E268" s="247">
        <v>1252.74</v>
      </c>
      <c r="F268" s="93">
        <f t="shared" si="50"/>
        <v>238.84916776296973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1814.56</v>
      </c>
      <c r="E269" s="247">
        <v>2969.18</v>
      </c>
      <c r="F269" s="93">
        <f t="shared" si="50"/>
        <v>163.63085265849574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41608.21</v>
      </c>
      <c r="E271" s="247">
        <v>43898.26</v>
      </c>
      <c r="F271" s="93">
        <f t="shared" si="50"/>
        <v>105.50384166970895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23442.05</v>
      </c>
      <c r="E287" s="247">
        <v>18295.560000000001</v>
      </c>
      <c r="F287" s="93">
        <f t="shared" si="50"/>
        <v>78.045904688369845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260221.87</v>
      </c>
      <c r="E288" s="247">
        <v>381403.21</v>
      </c>
      <c r="F288" s="93">
        <f t="shared" si="50"/>
        <v>146.56846866867878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17095.91</v>
      </c>
      <c r="E289" s="247">
        <v>3768.15</v>
      </c>
      <c r="F289" s="93">
        <f t="shared" si="50"/>
        <v>22.041236763646978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147167.15</v>
      </c>
      <c r="E290" s="247">
        <v>348413.76</v>
      </c>
      <c r="F290" s="93">
        <f t="shared" si="50"/>
        <v>236.74696425119328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2144769.83</v>
      </c>
      <c r="E294" s="247">
        <v>2307196</v>
      </c>
      <c r="F294" s="93">
        <f t="shared" si="50"/>
        <v>107.57312825497922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74.39</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8428.65</v>
      </c>
      <c r="E297" s="247">
        <v>13178.65</v>
      </c>
      <c r="F297" s="93">
        <f t="shared" si="50"/>
        <v>156.35540685637676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519.69000000000005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79380.41</v>
      </c>
      <c r="E299" s="247">
        <v>59008.84</v>
      </c>
      <c r="F299" s="93">
        <f t="shared" si="50"/>
        <v>74.336779061735754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3" sqref="E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1955418.06</v>
      </c>
      <c r="E5" s="79">
        <f t="shared" si="0"/>
        <v>2378219.67</v>
      </c>
      <c r="F5" s="80">
        <f t="shared" ref="F5:F141" si="1">IF(D5&gt;0,IF(E5/D5&gt;=100,"&gt;&gt;100",E5/D5*100),"-")</f>
        <v>121.62205712675068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1955418.06</v>
      </c>
      <c r="E6" s="81">
        <f t="shared" si="2"/>
        <v>2378219.67</v>
      </c>
      <c r="F6" s="63">
        <f t="shared" si="1"/>
        <v>121.62205712675068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1955418.06</v>
      </c>
      <c r="E7" s="249">
        <v>2378219.67</v>
      </c>
      <c r="F7" s="63">
        <f t="shared" si="1"/>
        <v>121.62205712675068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279562.49</v>
      </c>
      <c r="E28" s="81">
        <f t="shared" si="6"/>
        <v>350525.16000000003</v>
      </c>
      <c r="F28" s="63">
        <f t="shared" si="1"/>
        <v>125.38347329786626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75081.59</v>
      </c>
      <c r="E29" s="249">
        <v>115871.58</v>
      </c>
      <c r="F29" s="63">
        <f t="shared" si="1"/>
        <v>154.32755220021315</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179175.8</v>
      </c>
      <c r="E30" s="249">
        <v>200000</v>
      </c>
      <c r="F30" s="63">
        <f t="shared" si="1"/>
        <v>111.62221683955089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25305.1</v>
      </c>
      <c r="E34" s="249">
        <v>34653.58</v>
      </c>
      <c r="F34" s="63">
        <f t="shared" si="1"/>
        <v>136.94306681261881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1157586.27</v>
      </c>
      <c r="E35" s="81">
        <f t="shared" si="7"/>
        <v>5788927.0499999998</v>
      </c>
      <c r="F35" s="63">
        <f t="shared" si="1"/>
        <v>500.08601518744689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84000.23</v>
      </c>
      <c r="E36" s="81">
        <f t="shared" si="8"/>
        <v>82116.77</v>
      </c>
      <c r="F36" s="63">
        <f t="shared" si="1"/>
        <v>97.757791853665182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84000.23</v>
      </c>
      <c r="E37" s="249">
        <v>82116.77</v>
      </c>
      <c r="F37" s="63">
        <f t="shared" si="1"/>
        <v>97.757791853665182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77916.55</v>
      </c>
      <c r="E39" s="81">
        <f t="shared" si="9"/>
        <v>88318.78</v>
      </c>
      <c r="F39" s="63">
        <f t="shared" si="1"/>
        <v>113.35047560499021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77916.55</v>
      </c>
      <c r="E40" s="249">
        <v>88318.78</v>
      </c>
      <c r="F40" s="63">
        <f t="shared" si="1"/>
        <v>113.35047560499021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777203</v>
      </c>
      <c r="E54" s="81">
        <f t="shared" si="12"/>
        <v>5306871.58</v>
      </c>
      <c r="F54" s="63">
        <f t="shared" si="1"/>
        <v>682.81666179878357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760809.86</v>
      </c>
      <c r="E55" s="249">
        <v>5299587.08</v>
      </c>
      <c r="F55" s="63">
        <f t="shared" si="1"/>
        <v>696.57181887732111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6090.53</v>
      </c>
      <c r="E56" s="249">
        <v>7284.5</v>
      </c>
      <c r="F56" s="63">
        <f t="shared" si="1"/>
        <v>119.60371264898129</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10302.61</v>
      </c>
      <c r="E58" s="249">
        <v>0</v>
      </c>
      <c r="F58" s="63">
        <f t="shared" si="1"/>
        <v>0</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53837.81</v>
      </c>
      <c r="E61" s="81">
        <f t="shared" si="13"/>
        <v>112405.43</v>
      </c>
      <c r="F61" s="63">
        <f t="shared" si="1"/>
        <v>208.78529420123141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53837.81</v>
      </c>
      <c r="E64" s="249">
        <v>112405.43</v>
      </c>
      <c r="F64" s="63">
        <f t="shared" si="1"/>
        <v>208.78529420123141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164628.68</v>
      </c>
      <c r="E74" s="249">
        <v>199214.49</v>
      </c>
      <c r="F74" s="63">
        <f t="shared" si="1"/>
        <v>121.0083747254731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1167371.8199999998</v>
      </c>
      <c r="E75" s="81">
        <f t="shared" si="15"/>
        <v>511388.9</v>
      </c>
      <c r="F75" s="63">
        <f t="shared" si="1"/>
        <v>43.806856670567917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777060.69</v>
      </c>
      <c r="E76" s="249">
        <v>52306.25</v>
      </c>
      <c r="F76" s="63">
        <f t="shared" si="1"/>
        <v>6.7312953380771328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22124.06</v>
      </c>
      <c r="E78" s="249">
        <v>13767.75</v>
      </c>
      <c r="F78" s="63">
        <f t="shared" si="1"/>
        <v>62.229762530023869</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5250.85</v>
      </c>
      <c r="E79" s="249">
        <v>5296</v>
      </c>
      <c r="F79" s="63">
        <f t="shared" si="1"/>
        <v>100.85986078444442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362936.22</v>
      </c>
      <c r="E81" s="249">
        <v>440018.9</v>
      </c>
      <c r="F81" s="63">
        <f t="shared" si="1"/>
        <v>121.23862975153045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1418300.77</v>
      </c>
      <c r="E82" s="81">
        <f t="shared" si="16"/>
        <v>2116272.3199999998</v>
      </c>
      <c r="F82" s="63">
        <f t="shared" si="1"/>
        <v>149.21181492413629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82019.22</v>
      </c>
      <c r="E83" s="249">
        <v>76295.56</v>
      </c>
      <c r="F83" s="63">
        <f t="shared" si="1"/>
        <v>93.021562506934345</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1023215.55</v>
      </c>
      <c r="E84" s="249">
        <v>1645196.22</v>
      </c>
      <c r="F84" s="63">
        <f t="shared" si="1"/>
        <v>160.78686646230111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313066</v>
      </c>
      <c r="E86" s="249">
        <v>394780.54</v>
      </c>
      <c r="F86" s="63">
        <f t="shared" si="1"/>
        <v>126.10137798419503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168888.76</v>
      </c>
      <c r="E89" s="81">
        <f t="shared" si="17"/>
        <v>157044.93</v>
      </c>
      <c r="F89" s="63">
        <f t="shared" si="1"/>
        <v>92.987200569179379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76638.179999999993</v>
      </c>
      <c r="E94" s="81">
        <f t="shared" si="19"/>
        <v>124377.29</v>
      </c>
      <c r="F94" s="63">
        <f t="shared" si="1"/>
        <v>162.29154972103984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76638.179999999993</v>
      </c>
      <c r="E95" s="249">
        <v>124377.29</v>
      </c>
      <c r="F95" s="63">
        <f t="shared" si="1"/>
        <v>162.29154972103984</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92250.58</v>
      </c>
      <c r="E106" s="249">
        <v>32667.64</v>
      </c>
      <c r="F106" s="63">
        <f t="shared" si="1"/>
        <v>35.411853237128696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465231.31000000006</v>
      </c>
      <c r="E107" s="81">
        <f t="shared" si="21"/>
        <v>1068358.98</v>
      </c>
      <c r="F107" s="63">
        <f t="shared" si="1"/>
        <v>229.64038684326727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81667.710000000006</v>
      </c>
      <c r="E108" s="249">
        <v>227892.59</v>
      </c>
      <c r="F108" s="63">
        <f t="shared" si="1"/>
        <v>279.04858603234987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351046.51</v>
      </c>
      <c r="E109" s="249">
        <v>805766.39</v>
      </c>
      <c r="F109" s="63">
        <f t="shared" si="1"/>
        <v>229.5326593618606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32517.09</v>
      </c>
      <c r="E111" s="249">
        <v>34700</v>
      </c>
      <c r="F111" s="63">
        <f t="shared" si="1"/>
        <v>106.71311608757119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650023.27999999991</v>
      </c>
      <c r="E114" s="81">
        <f t="shared" si="22"/>
        <v>853644.24000000011</v>
      </c>
      <c r="F114" s="63">
        <f t="shared" si="1"/>
        <v>131.3251796151055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518948</v>
      </c>
      <c r="E115" s="81">
        <f t="shared" si="23"/>
        <v>726045.08000000007</v>
      </c>
      <c r="F115" s="63">
        <f t="shared" si="1"/>
        <v>139.90709666479108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476620.18</v>
      </c>
      <c r="E116" s="249">
        <v>646633.81000000006</v>
      </c>
      <c r="F116" s="63">
        <f t="shared" si="1"/>
        <v>135.67067386865577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42327.82</v>
      </c>
      <c r="E117" s="249">
        <v>79411.27</v>
      </c>
      <c r="F117" s="63">
        <f t="shared" si="1"/>
        <v>187.61011079710696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14266.2</v>
      </c>
      <c r="E118" s="81">
        <f t="shared" si="24"/>
        <v>16346.91</v>
      </c>
      <c r="F118" s="63">
        <f t="shared" si="1"/>
        <v>114.58489296378853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14266.2</v>
      </c>
      <c r="E120" s="249">
        <v>16346.91</v>
      </c>
      <c r="F120" s="63">
        <f t="shared" si="1"/>
        <v>114.58489296378853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109031.79</v>
      </c>
      <c r="E125" s="249">
        <v>99868.6</v>
      </c>
      <c r="F125" s="63">
        <f t="shared" si="1"/>
        <v>91.595854750252201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7777.29</v>
      </c>
      <c r="E128" s="249">
        <v>11383.65</v>
      </c>
      <c r="F128" s="63">
        <f t="shared" si="1"/>
        <v>146.37039380041119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133675.79999999999</v>
      </c>
      <c r="E129" s="81">
        <f t="shared" si="26"/>
        <v>190027.87</v>
      </c>
      <c r="F129" s="63">
        <f t="shared" si="1"/>
        <v>142.15577539090847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28057.599999999999</v>
      </c>
      <c r="E133" s="249">
        <v>31860</v>
      </c>
      <c r="F133" s="63">
        <f t="shared" si="1"/>
        <v>113.55212135036497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57774.25</v>
      </c>
      <c r="E135" s="249">
        <v>56936.72</v>
      </c>
      <c r="F135" s="63">
        <f t="shared" si="1"/>
        <v>98.550340333279962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41759.74</v>
      </c>
      <c r="E138" s="249">
        <v>47485.87</v>
      </c>
      <c r="F138" s="63">
        <f t="shared" si="1"/>
        <v>113.71208249859794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6084.21</v>
      </c>
      <c r="E140" s="249">
        <v>53745.279999999999</v>
      </c>
      <c r="F140" s="63">
        <f t="shared" si="1"/>
        <v>883.35675461563619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7396058.5600000005</v>
      </c>
      <c r="E141" s="106">
        <f t="shared" si="28"/>
        <v>13414409.119999999</v>
      </c>
      <c r="F141" s="82">
        <f t="shared" si="1"/>
        <v>181.37240276258709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4097.66</v>
      </c>
      <c r="E5" s="107">
        <f t="shared" si="0"/>
        <v>346406.66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4097.66</v>
      </c>
      <c r="E22" s="108">
        <f t="shared" si="3"/>
        <v>346406.66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4097.66</v>
      </c>
      <c r="E23" s="108">
        <f t="shared" si="4"/>
        <v>3868.79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4097.66</v>
      </c>
      <c r="E25" s="250">
        <v>3868.79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342537.87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342537.87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2592696.81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13765596.51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7732596.8399999999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1046418.63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3070533.95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33453.620000000003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2190.98</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61121.36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3518878.3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5632999.6600000001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13299216.640000001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7616561.9900000002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1046418.63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2979567.93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33461.980000000003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2190.98</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61121.36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3493801.11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5445080.8099999996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237573.84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237573.84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3059076.6799999997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20451.520000000004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16683.370000000003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16683.370000000003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14410.03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2273.34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3768.15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1279.5999999999999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2488.5500000000002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3038625.16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383015.4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348413.76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2307196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28508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Spomenka</cp:lastModifiedBy>
  <cp:lastPrinted>2024-02-28T11:57:22Z</cp:lastPrinted>
  <dcterms:created xsi:type="dcterms:W3CDTF">2022-04-01T05:14:30Z</dcterms:created>
  <dcterms:modified xsi:type="dcterms:W3CDTF">2024-02-28T11:57:31Z</dcterms:modified>
</cp:coreProperties>
</file>